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SC/Naujausios parinkimo lentelės EN ir LT kalbomis/Parinkimo lentelės RU/"/>
    </mc:Choice>
  </mc:AlternateContent>
  <xr:revisionPtr revIDLastSave="59" documentId="13_ncr:1_{C3D0A74B-9AFD-4612-9A7E-DA8F778BAAD8}" xr6:coauthVersionLast="47" xr6:coauthVersionMax="47" xr10:uidLastSave="{6963CFCA-B022-473A-83A0-2570865638BB}"/>
  <workbookProtection workbookAlgorithmName="SHA-512" workbookHashValue="rAq3/Bnl8ree+qX0MjAg/gPwPsEdRWc/9fJahNiWsz7IibhS+tcV1wJRjgHBoE6WdvK4YMaClZ3CA6Aoll1WaA==" workbookSaltValue="th9A0lqRsKUCnwJRhGcclw==" workbookSpinCount="100000" lockStructure="1"/>
  <bookViews>
    <workbookView xWindow="28680" yWindow="-120" windowWidth="29040" windowHeight="15720" xr2:uid="{2D38EDB3-2B59-4AFE-BFCB-AB76C888A3D3}"/>
  </bookViews>
  <sheets>
    <sheet name="SC-H select" sheetId="1" r:id="rId1"/>
  </sheets>
  <externalReferences>
    <externalReference r:id="rId2"/>
  </externalReferences>
  <definedNames>
    <definedName name="__xlnm.Print_Area">'[1]FC select'!$B$60:$Z$74</definedName>
    <definedName name="_xlnm.Print_Area" localSheetId="0">'SC-H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<sst xmlns="http://schemas.openxmlformats.org/spreadsheetml/2006/main" count="16" uniqueCount="15">
  <si>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Ilgis, cm</t>
  </si>
  <si>
    <t>Aukštis,
cm</t>
  </si>
  <si>
    <t>Plotis,
cm</t>
  </si>
  <si>
    <t>Температура входящей воды, °C</t>
  </si>
  <si>
    <t>Температура выходящей воды, °C</t>
  </si>
  <si>
    <t>Температура помещения, °C</t>
  </si>
  <si>
    <t>Требуемая мощность, Вт</t>
  </si>
  <si>
    <t>Отклонение +</t>
  </si>
  <si>
    <t>Отклонение  -</t>
  </si>
  <si>
    <t>Макс. длина, см</t>
  </si>
  <si>
    <t>Тепловая мощность, Вт</t>
  </si>
  <si>
    <t>Данные в таблице приведены на основании результатов испытаний в независимой аккредитированой лаборатории по EN16430</t>
  </si>
  <si>
    <t>Ширина,
см</t>
  </si>
  <si>
    <t>Высота,
см</t>
  </si>
  <si>
    <t>Напольные конвекторы 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</si>
</sst>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3" x14ac:knownFonts="1">
    <font>
      <sz val="10"/>
      <color rgb="FF000000"/>
      <name val="Times New Roman"/>
      <family val="1"/>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b/>
      <sz val="28"/>
      <name val="Open Sans"/>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2"/>
        <bgColor indexed="31"/>
      </patternFill>
    </fill>
  </fills>
  <borders count="22">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0" fontId="4" fillId="0" borderId="0"/>
    <xf numFmtId="9" fontId="10" fillId="0" borderId="0" applyFont="0" applyFill="0" applyBorder="0" applyAlignment="0" applyProtection="0"/>
    <xf numFmtId="0" fontId="1" fillId="0" borderId="0"/>
  </cellStyleXfs>
  <cellXfs count="79">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164" fontId="5" fillId="4" borderId="14" xfId="2" applyNumberFormat="1" applyFont="1" applyFill="1" applyBorder="1" applyAlignment="1" applyProtection="1">
      <alignment horizontal="center" vertical="center" wrapText="1"/>
      <protection hidden="1"/>
    </xf>
    <xf numFmtId="164" fontId="5" fillId="4" borderId="19" xfId="2" applyNumberFormat="1" applyFont="1" applyFill="1" applyBorder="1" applyAlignment="1" applyProtection="1">
      <alignment horizontal="center" vertical="center" wrapText="1"/>
      <protection hidden="1"/>
    </xf>
    <xf numFmtId="0" fontId="2" fillId="0" borderId="0" xfId="1" applyFont="1" applyAlignment="1" applyProtection="1">
      <alignment horizontal="center" vertical="center"/>
      <protection hidden="1"/>
    </xf>
    <xf numFmtId="3" fontId="2" fillId="3" borderId="4" xfId="1" applyNumberFormat="1" applyFont="1" applyFill="1" applyBorder="1" applyAlignment="1" applyProtection="1">
      <alignment horizontal="right" vertical="center"/>
      <protection hidden="1"/>
    </xf>
    <xf numFmtId="0" fontId="2" fillId="0" borderId="0" xfId="1" applyFont="1" applyAlignment="1" applyProtection="1">
      <alignment vertical="center"/>
      <protection hidden="1"/>
    </xf>
    <xf numFmtId="0" fontId="0" fillId="0" borderId="0" xfId="0" applyProtection="1">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12" fillId="0" borderId="0" xfId="4" applyFont="1" applyAlignment="1" applyProtection="1">
      <alignment horizontal="center" vertical="center" wrapText="1"/>
      <protection hidden="1"/>
    </xf>
    <xf numFmtId="0" fontId="11" fillId="0" borderId="0" xfId="4" applyFont="1" applyAlignment="1" applyProtection="1">
      <alignment horizontal="center" vertical="center" wrapText="1"/>
      <protection hidden="1"/>
    </xf>
    <xf numFmtId="0" fontId="5" fillId="0" borderId="0" xfId="1" applyFont="1" applyAlignment="1" applyProtection="1">
      <alignment vertical="center" wrapText="1"/>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6" fillId="0" borderId="0" xfId="4" applyFont="1" applyAlignment="1" applyProtection="1">
      <alignment horizontal="center" vertical="center" wrapText="1"/>
      <protection hidden="1"/>
    </xf>
    <xf numFmtId="0" fontId="8" fillId="0" borderId="0" xfId="1" applyFont="1" applyAlignment="1" applyProtection="1">
      <alignment vertical="center" wrapText="1"/>
      <protection hidden="1"/>
    </xf>
    <xf numFmtId="0" fontId="5" fillId="2" borderId="15" xfId="2" applyFont="1" applyFill="1" applyBorder="1" applyAlignment="1" applyProtection="1">
      <alignment horizontal="center" vertical="center" wrapText="1"/>
      <protection hidden="1"/>
    </xf>
    <xf numFmtId="0" fontId="5" fillId="2" borderId="16" xfId="2" applyFont="1" applyFill="1" applyBorder="1" applyAlignment="1" applyProtection="1">
      <alignment horizontal="center" vertical="center"/>
      <protection hidden="1"/>
    </xf>
    <xf numFmtId="0" fontId="5" fillId="2" borderId="17" xfId="2" applyFont="1" applyFill="1" applyBorder="1" applyAlignment="1" applyProtection="1">
      <alignment horizontal="center" vertical="center"/>
      <protection hidden="1"/>
    </xf>
    <xf numFmtId="0" fontId="5" fillId="2" borderId="18" xfId="2" applyFont="1" applyFill="1" applyBorder="1" applyAlignment="1" applyProtection="1">
      <alignment horizontal="center" vertical="center"/>
      <protection hidden="1"/>
    </xf>
    <xf numFmtId="0" fontId="5" fillId="2" borderId="20" xfId="2" applyFont="1" applyFill="1" applyBorder="1" applyAlignment="1" applyProtection="1">
      <alignment horizontal="center" vertical="center"/>
      <protection hidden="1"/>
    </xf>
    <xf numFmtId="164" fontId="5" fillId="2" borderId="20" xfId="2" applyNumberFormat="1" applyFont="1" applyFill="1" applyBorder="1" applyAlignment="1" applyProtection="1">
      <alignment horizontal="center" vertical="center"/>
      <protection hidden="1"/>
    </xf>
    <xf numFmtId="164" fontId="5" fillId="2" borderId="21" xfId="2" applyNumberFormat="1" applyFont="1" applyFill="1" applyBorder="1" applyAlignment="1" applyProtection="1">
      <alignment horizontal="center" vertical="center"/>
      <protection hidden="1"/>
    </xf>
    <xf numFmtId="1" fontId="5" fillId="2" borderId="12" xfId="2" applyNumberFormat="1" applyFont="1" applyFill="1" applyBorder="1" applyAlignment="1" applyProtection="1">
      <alignment horizontal="center" vertical="center"/>
      <protection hidden="1"/>
    </xf>
    <xf numFmtId="166" fontId="5" fillId="2" borderId="12" xfId="2" applyNumberFormat="1" applyFont="1" applyFill="1" applyBorder="1" applyAlignment="1" applyProtection="1">
      <alignment horizontal="center" vertical="center"/>
      <protection hidden="1"/>
    </xf>
    <xf numFmtId="3" fontId="2" fillId="3" borderId="3" xfId="1" applyNumberFormat="1" applyFont="1" applyFill="1" applyBorder="1" applyAlignment="1" applyProtection="1">
      <alignment horizontal="right" vertical="center"/>
      <protection hidden="1"/>
    </xf>
    <xf numFmtId="166" fontId="5" fillId="2" borderId="11"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3" fontId="2" fillId="0" borderId="5" xfId="1" applyNumberFormat="1" applyFont="1" applyBorder="1" applyAlignment="1" applyProtection="1">
      <alignment horizontal="right" vertical="center"/>
      <protection hidden="1"/>
    </xf>
    <xf numFmtId="1" fontId="5" fillId="2" borderId="11" xfId="2" applyNumberFormat="1" applyFont="1" applyFill="1" applyBorder="1" applyAlignment="1" applyProtection="1">
      <alignment horizontal="center" vertical="center"/>
      <protection hidden="1"/>
    </xf>
    <xf numFmtId="3" fontId="2" fillId="0" borderId="1" xfId="1" applyNumberFormat="1" applyFont="1" applyBorder="1" applyAlignment="1" applyProtection="1">
      <alignment horizontal="right" vertical="center"/>
      <protection hidden="1"/>
    </xf>
    <xf numFmtId="1" fontId="5" fillId="2" borderId="10" xfId="2" applyNumberFormat="1" applyFont="1" applyFill="1" applyBorder="1" applyAlignment="1" applyProtection="1">
      <alignment horizontal="center" vertical="center"/>
      <protection hidden="1"/>
    </xf>
    <xf numFmtId="166" fontId="5" fillId="2" borderId="6" xfId="2" applyNumberFormat="1" applyFont="1" applyFill="1" applyBorder="1" applyAlignment="1" applyProtection="1">
      <alignment horizontal="center" vertical="center"/>
      <protection hidden="1"/>
    </xf>
  </cellXfs>
  <cellStyles count="5">
    <cellStyle name="Normal" xfId="0" builtinId="0"/>
    <cellStyle name="Normal 2 2 2" xfId="1" xr:uid="{B28FC8B6-EB8A-4A03-8D0C-E3894BA91761}"/>
    <cellStyle name="Normal 2 3" xfId="4" xr:uid="{711482FF-7953-4B8D-9170-B47FC34C144F}"/>
    <cellStyle name="Normal_EN442" xfId="2" xr:uid="{DCE44905-7A72-4E48-99CC-E5D809BB6C06}"/>
    <cellStyle name="Percent 4" xfId="3" xr:uid="{E36F870D-E5B8-4A82-AE52-967703918F8F}"/>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3A9BEC97-7758-4E10-865A-262FE80CC769}"/>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944A8240-FD6C-4E55-8759-47BD29D9A5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42582</xdr:colOff>
      <xdr:row>1</xdr:row>
      <xdr:rowOff>36979</xdr:rowOff>
    </xdr:from>
    <xdr:ext cx="3898046" cy="2478970"/>
    <xdr:pic>
      <xdr:nvPicPr>
        <xdr:cNvPr id="4" name="Picture 3">
          <a:extLst>
            <a:ext uri="{FF2B5EF4-FFF2-40B4-BE49-F238E27FC236}">
              <a16:creationId xmlns:a16="http://schemas.microsoft.com/office/drawing/2014/main" id="{C0065BCE-469F-450E-AE2B-3D8466B1CDD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250" t="17471" r="21750" b="11214"/>
        <a:stretch>
          <a:fillRect/>
        </a:stretch>
      </xdr:blipFill>
      <xdr:spPr bwMode="auto">
        <a:xfrm>
          <a:off x="728382" y="204619"/>
          <a:ext cx="3898046" cy="24789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0FB60-6274-4B7B-AA39-7D4D00096087}">
  <dimension ref="A1:AH112"/>
  <sheetViews>
    <sheetView showGridLines="0" tabSelected="1" zoomScale="70" zoomScaleNormal="70" zoomScaleSheetLayoutView="70" workbookViewId="0">
      <selection activeCell="M18" sqref="M18"/>
    </sheetView>
  </sheetViews>
  <sheetFormatPr defaultColWidth="10" defaultRowHeight="21" x14ac:dyDescent="0.25"/>
  <cols>
    <col min="1" max="1" width="6.109375" style="5" customWidth="1"/>
    <col min="2" max="2" width="13.44140625" style="7" customWidth="1"/>
    <col min="3" max="3" width="13.6640625" style="7" customWidth="1"/>
    <col min="4" max="5" width="10.109375" style="7" bestFit="1" customWidth="1"/>
    <col min="6" max="7" width="9.6640625" style="7" customWidth="1"/>
    <col min="8" max="26" width="10.109375" style="7" bestFit="1" customWidth="1"/>
    <col min="27" max="27" width="10.6640625" style="7" bestFit="1" customWidth="1"/>
    <col min="28" max="30" width="10" style="7"/>
    <col min="31" max="31" width="8.33203125" style="7" hidden="1" customWidth="1"/>
    <col min="32" max="33" width="10" style="7"/>
    <col min="34" max="34" width="10.109375" style="7" hidden="1" customWidth="1"/>
    <col min="35" max="16384" width="10" style="7"/>
  </cols>
  <sheetData>
    <row r="1" spans="1:34" x14ac:dyDescent="0.25">
      <c r="B1" s="48"/>
      <c r="C1" s="48"/>
      <c r="D1" s="48"/>
      <c r="E1" s="48"/>
      <c r="F1" s="48"/>
      <c r="G1" s="48"/>
      <c r="H1" s="48"/>
      <c r="I1" s="48"/>
      <c r="J1" s="48"/>
      <c r="K1" s="48"/>
      <c r="L1" s="48"/>
      <c r="M1" s="48"/>
      <c r="N1" s="48"/>
      <c r="O1" s="48"/>
      <c r="P1" s="48"/>
      <c r="Q1" s="48"/>
      <c r="R1" s="48"/>
      <c r="S1" s="48"/>
      <c r="T1" s="48"/>
      <c r="U1" s="48"/>
      <c r="V1" s="48"/>
      <c r="W1" s="48"/>
      <c r="X1" s="48"/>
      <c r="Y1" s="48"/>
      <c r="Z1" s="48"/>
      <c r="AA1" s="6"/>
    </row>
    <row r="2" spans="1:34" ht="21.9" customHeight="1" x14ac:dyDescent="0.5">
      <c r="B2" s="49"/>
      <c r="C2" s="46"/>
      <c r="D2" s="46"/>
      <c r="E2" s="46"/>
      <c r="F2" s="46"/>
      <c r="G2" s="46"/>
      <c r="H2" s="46"/>
      <c r="I2" s="46"/>
      <c r="J2" s="46"/>
      <c r="K2" s="46"/>
      <c r="L2" s="46"/>
      <c r="M2" s="46"/>
      <c r="N2" s="46"/>
      <c r="O2" s="50"/>
      <c r="P2" s="46"/>
      <c r="Q2" s="46"/>
      <c r="R2" s="46"/>
      <c r="S2" s="46"/>
      <c r="T2" s="46"/>
      <c r="U2" s="46"/>
      <c r="V2" s="46"/>
      <c r="W2" s="46"/>
      <c r="X2" s="46"/>
      <c r="Y2" s="46"/>
      <c r="Z2" s="51" t="s">
        <v>3</v>
      </c>
      <c r="AA2" s="4">
        <v>75</v>
      </c>
      <c r="AB2" s="8"/>
      <c r="AC2" s="8"/>
      <c r="AD2" s="8"/>
      <c r="AH2" s="4">
        <v>50</v>
      </c>
    </row>
    <row r="3" spans="1:34" ht="24" customHeight="1" x14ac:dyDescent="0.5">
      <c r="B3" s="46"/>
      <c r="C3" s="46"/>
      <c r="D3" s="46"/>
      <c r="E3" s="46"/>
      <c r="F3" s="46"/>
      <c r="G3" s="46"/>
      <c r="H3" s="46"/>
      <c r="I3" s="46"/>
      <c r="J3" s="46"/>
      <c r="K3" s="46"/>
      <c r="L3" s="46"/>
      <c r="M3" s="46"/>
      <c r="N3" s="46"/>
      <c r="O3" s="50"/>
      <c r="P3" s="46"/>
      <c r="Q3" s="46"/>
      <c r="R3" s="46"/>
      <c r="S3" s="46"/>
      <c r="T3" s="46"/>
      <c r="U3" s="46"/>
      <c r="V3" s="46"/>
      <c r="W3" s="46"/>
      <c r="X3" s="46"/>
      <c r="Y3" s="46"/>
      <c r="Z3" s="51" t="s">
        <v>4</v>
      </c>
      <c r="AA3" s="4">
        <v>65</v>
      </c>
      <c r="AB3" s="8"/>
      <c r="AC3" s="8"/>
      <c r="AD3" s="8"/>
    </row>
    <row r="4" spans="1:34" ht="24" customHeight="1" x14ac:dyDescent="0.5">
      <c r="B4" s="52"/>
      <c r="C4" s="52"/>
      <c r="D4" s="52"/>
      <c r="E4" s="52"/>
      <c r="F4" s="52"/>
      <c r="G4" s="46"/>
      <c r="H4" s="46"/>
      <c r="I4" s="46"/>
      <c r="J4" s="46"/>
      <c r="K4" s="46"/>
      <c r="L4" s="46"/>
      <c r="M4" s="46"/>
      <c r="N4" s="46"/>
      <c r="O4" s="50"/>
      <c r="P4" s="46"/>
      <c r="Q4" s="46"/>
      <c r="R4" s="46"/>
      <c r="S4" s="46"/>
      <c r="T4" s="46"/>
      <c r="U4" s="46"/>
      <c r="V4" s="46"/>
      <c r="W4" s="46"/>
      <c r="X4" s="46"/>
      <c r="Y4" s="46"/>
      <c r="Z4" s="51" t="s">
        <v>5</v>
      </c>
      <c r="AA4" s="4">
        <v>20</v>
      </c>
      <c r="AB4" s="8"/>
      <c r="AC4" s="8"/>
      <c r="AD4" s="8"/>
    </row>
    <row r="5" spans="1:34" ht="24" customHeight="1" x14ac:dyDescent="0.25">
      <c r="B5" s="52"/>
      <c r="C5" s="52"/>
      <c r="D5" s="52"/>
      <c r="E5" s="52"/>
      <c r="F5" s="52"/>
      <c r="G5" s="46"/>
      <c r="H5" s="46"/>
      <c r="I5" s="46"/>
      <c r="J5" s="46"/>
      <c r="K5" s="46"/>
      <c r="L5" s="46"/>
      <c r="M5" s="46"/>
      <c r="N5" s="46"/>
      <c r="O5" s="46"/>
      <c r="P5" s="46"/>
      <c r="Q5" s="46"/>
      <c r="R5" s="46"/>
      <c r="S5" s="46"/>
      <c r="T5" s="53"/>
      <c r="U5" s="53"/>
      <c r="V5" s="46"/>
      <c r="W5" s="46"/>
      <c r="X5" s="46"/>
      <c r="Y5" s="46"/>
      <c r="Z5" s="46"/>
      <c r="AA5" s="3"/>
      <c r="AB5" s="3"/>
      <c r="AC5" s="3"/>
      <c r="AD5" s="3"/>
    </row>
    <row r="6" spans="1:34" ht="21.75" customHeight="1" x14ac:dyDescent="0.25">
      <c r="B6" s="46"/>
      <c r="C6" s="46"/>
      <c r="D6" s="46"/>
      <c r="E6" s="46"/>
      <c r="F6" s="46"/>
      <c r="G6" s="46"/>
      <c r="H6" s="46"/>
      <c r="I6" s="46"/>
      <c r="J6" s="54" t="s">
        <v>14</v>
      </c>
      <c r="K6" s="55"/>
      <c r="L6" s="55"/>
      <c r="M6" s="55"/>
      <c r="N6" s="55"/>
      <c r="O6" s="55"/>
      <c r="P6" s="55"/>
      <c r="Q6" s="55"/>
      <c r="R6" s="55"/>
      <c r="S6" s="55"/>
      <c r="T6" s="53"/>
      <c r="U6" s="53"/>
      <c r="V6" s="46"/>
      <c r="W6" s="46"/>
      <c r="X6" s="46"/>
      <c r="Y6" s="46"/>
      <c r="Z6" s="51" t="s">
        <v>6</v>
      </c>
      <c r="AA6" s="1">
        <v>2000</v>
      </c>
      <c r="AB6" s="9"/>
      <c r="AC6" s="9"/>
      <c r="AD6" s="9"/>
    </row>
    <row r="7" spans="1:34" ht="24" customHeight="1" x14ac:dyDescent="0.25">
      <c r="A7" s="10"/>
      <c r="B7" s="46"/>
      <c r="C7" s="46"/>
      <c r="D7" s="46"/>
      <c r="E7" s="46"/>
      <c r="F7" s="46"/>
      <c r="G7" s="46"/>
      <c r="H7" s="46"/>
      <c r="I7" s="56"/>
      <c r="J7" s="55"/>
      <c r="K7" s="55"/>
      <c r="L7" s="55"/>
      <c r="M7" s="55"/>
      <c r="N7" s="55"/>
      <c r="O7" s="55"/>
      <c r="P7" s="55"/>
      <c r="Q7" s="55"/>
      <c r="R7" s="55"/>
      <c r="S7" s="55"/>
      <c r="T7" s="57"/>
      <c r="U7" s="46"/>
      <c r="V7" s="58"/>
      <c r="W7" s="46"/>
      <c r="X7" s="46"/>
      <c r="Y7" s="46"/>
      <c r="Z7" s="51" t="s">
        <v>7</v>
      </c>
      <c r="AA7" s="2">
        <v>0.03</v>
      </c>
      <c r="AC7" s="9"/>
      <c r="AD7" s="9"/>
      <c r="AE7" s="11">
        <f>$AA$6*(1+AA7)</f>
        <v>2060</v>
      </c>
    </row>
    <row r="8" spans="1:34" ht="24" customHeight="1" x14ac:dyDescent="0.25">
      <c r="A8" s="10"/>
      <c r="B8" s="46"/>
      <c r="C8" s="46"/>
      <c r="D8" s="46"/>
      <c r="E8" s="46"/>
      <c r="F8" s="46"/>
      <c r="G8" s="46"/>
      <c r="H8" s="46"/>
      <c r="I8" s="56"/>
      <c r="J8" s="59" t="s">
        <v>10</v>
      </c>
      <c r="K8" s="59"/>
      <c r="L8" s="59"/>
      <c r="M8" s="59"/>
      <c r="N8" s="59"/>
      <c r="O8" s="59"/>
      <c r="P8" s="59"/>
      <c r="Q8" s="59"/>
      <c r="R8" s="59"/>
      <c r="S8" s="59"/>
      <c r="T8" s="60"/>
      <c r="U8" s="60"/>
      <c r="V8" s="46"/>
      <c r="W8" s="46"/>
      <c r="X8" s="46"/>
      <c r="Y8" s="46"/>
      <c r="Z8" s="51" t="s">
        <v>8</v>
      </c>
      <c r="AA8" s="2">
        <v>0</v>
      </c>
      <c r="AC8" s="9"/>
      <c r="AD8" s="9"/>
      <c r="AE8" s="11">
        <f>$AA$6*(1-AA8)</f>
        <v>2000</v>
      </c>
    </row>
    <row r="9" spans="1:34" ht="24" customHeight="1" x14ac:dyDescent="0.25">
      <c r="A9" s="10"/>
      <c r="B9" s="46"/>
      <c r="C9" s="46"/>
      <c r="D9" s="46"/>
      <c r="E9" s="46"/>
      <c r="F9" s="46"/>
      <c r="G9" s="46"/>
      <c r="H9" s="46"/>
      <c r="I9" s="56"/>
      <c r="J9" s="56"/>
      <c r="K9" s="60"/>
      <c r="L9" s="60"/>
      <c r="M9" s="60"/>
      <c r="N9" s="60"/>
      <c r="O9" s="60"/>
      <c r="P9" s="60"/>
      <c r="Q9" s="60"/>
      <c r="R9" s="60"/>
      <c r="S9" s="60"/>
      <c r="T9" s="60"/>
      <c r="U9" s="60"/>
      <c r="V9" s="46"/>
      <c r="W9" s="46"/>
      <c r="X9" s="46"/>
      <c r="Y9" s="46"/>
      <c r="Z9" s="51" t="s">
        <v>9</v>
      </c>
      <c r="AA9" s="1">
        <v>300</v>
      </c>
      <c r="AB9" s="9"/>
      <c r="AC9" s="9"/>
      <c r="AD9" s="9"/>
    </row>
    <row r="10" spans="1:34" ht="21.9" customHeight="1" thickBot="1" x14ac:dyDescent="0.3">
      <c r="A10" s="10"/>
      <c r="B10" s="12"/>
      <c r="G10" s="12"/>
      <c r="AB10" s="9"/>
      <c r="AC10" s="9"/>
      <c r="AD10" s="9"/>
    </row>
    <row r="11" spans="1:34" ht="21.6" customHeight="1" x14ac:dyDescent="0.25">
      <c r="A11" s="10"/>
      <c r="B11" s="44" t="s">
        <v>12</v>
      </c>
      <c r="C11" s="61" t="s">
        <v>13</v>
      </c>
      <c r="D11" s="62" t="s">
        <v>0</v>
      </c>
      <c r="E11" s="63"/>
      <c r="F11" s="63"/>
      <c r="G11" s="63"/>
      <c r="H11" s="63"/>
      <c r="I11" s="63"/>
      <c r="J11" s="63"/>
      <c r="K11" s="63"/>
      <c r="L11" s="63"/>
      <c r="M11" s="63"/>
      <c r="N11" s="63"/>
      <c r="O11" s="63"/>
      <c r="P11" s="63"/>
      <c r="Q11" s="63"/>
      <c r="R11" s="63"/>
      <c r="S11" s="63"/>
      <c r="T11" s="63"/>
      <c r="U11" s="63"/>
      <c r="V11" s="63"/>
      <c r="W11" s="63"/>
      <c r="X11" s="63"/>
      <c r="Y11" s="63"/>
      <c r="Z11" s="63"/>
      <c r="AA11" s="64"/>
      <c r="AB11" s="9"/>
      <c r="AC11" s="9"/>
      <c r="AD11" s="9"/>
    </row>
    <row r="12" spans="1:34" ht="21.6" customHeight="1" thickBot="1" x14ac:dyDescent="0.3">
      <c r="A12" s="10"/>
      <c r="B12" s="45"/>
      <c r="C12" s="65"/>
      <c r="D12" s="66">
        <v>60</v>
      </c>
      <c r="E12" s="66">
        <v>70</v>
      </c>
      <c r="F12" s="66">
        <v>80</v>
      </c>
      <c r="G12" s="66">
        <v>90</v>
      </c>
      <c r="H12" s="66">
        <v>100</v>
      </c>
      <c r="I12" s="66">
        <v>110</v>
      </c>
      <c r="J12" s="66">
        <v>120</v>
      </c>
      <c r="K12" s="66">
        <v>130</v>
      </c>
      <c r="L12" s="66">
        <v>140</v>
      </c>
      <c r="M12" s="66">
        <v>150</v>
      </c>
      <c r="N12" s="66">
        <v>160</v>
      </c>
      <c r="O12" s="66">
        <v>170</v>
      </c>
      <c r="P12" s="66">
        <v>180</v>
      </c>
      <c r="Q12" s="66">
        <v>190</v>
      </c>
      <c r="R12" s="66">
        <v>200</v>
      </c>
      <c r="S12" s="66">
        <v>210</v>
      </c>
      <c r="T12" s="66">
        <v>220</v>
      </c>
      <c r="U12" s="66">
        <v>230</v>
      </c>
      <c r="V12" s="66">
        <v>240</v>
      </c>
      <c r="W12" s="66">
        <v>250</v>
      </c>
      <c r="X12" s="66">
        <v>260</v>
      </c>
      <c r="Y12" s="66">
        <v>270</v>
      </c>
      <c r="Z12" s="66">
        <v>280</v>
      </c>
      <c r="AA12" s="67">
        <v>290</v>
      </c>
      <c r="AB12" s="9"/>
      <c r="AC12" s="9"/>
      <c r="AD12" s="9"/>
    </row>
    <row r="13" spans="1:34" ht="21.6" customHeight="1" x14ac:dyDescent="0.25">
      <c r="A13" s="10"/>
      <c r="B13" s="68">
        <v>14</v>
      </c>
      <c r="C13" s="69">
        <v>15</v>
      </c>
      <c r="D13" s="70">
        <f t="shared" ref="D13:AA13" si="0">D58*($AH$2/50)^$AE13</f>
        <v>178.31428571428572</v>
      </c>
      <c r="E13" s="70">
        <f t="shared" si="0"/>
        <v>223.45714285714286</v>
      </c>
      <c r="F13" s="70">
        <f t="shared" si="0"/>
        <v>268.60000000000002</v>
      </c>
      <c r="G13" s="70">
        <f t="shared" si="0"/>
        <v>313.74285714285719</v>
      </c>
      <c r="H13" s="70">
        <f t="shared" si="0"/>
        <v>358.8857142857143</v>
      </c>
      <c r="I13" s="70">
        <f t="shared" si="0"/>
        <v>404.02857142857152</v>
      </c>
      <c r="J13" s="70">
        <f t="shared" si="0"/>
        <v>449.17142857142858</v>
      </c>
      <c r="K13" s="70">
        <f t="shared" si="0"/>
        <v>494.31428571428575</v>
      </c>
      <c r="L13" s="70">
        <f t="shared" si="0"/>
        <v>539.4571428571428</v>
      </c>
      <c r="M13" s="70">
        <f t="shared" si="0"/>
        <v>584.6</v>
      </c>
      <c r="N13" s="70">
        <f t="shared" si="0"/>
        <v>629.74285714285713</v>
      </c>
      <c r="O13" s="70">
        <f t="shared" si="0"/>
        <v>674.88571428571424</v>
      </c>
      <c r="P13" s="70">
        <f t="shared" si="0"/>
        <v>720.02857142857147</v>
      </c>
      <c r="Q13" s="70">
        <f t="shared" si="0"/>
        <v>765.17142857142858</v>
      </c>
      <c r="R13" s="70">
        <f t="shared" si="0"/>
        <v>810.31428571428569</v>
      </c>
      <c r="S13" s="70">
        <f t="shared" si="0"/>
        <v>855.45714285714291</v>
      </c>
      <c r="T13" s="70">
        <f t="shared" si="0"/>
        <v>900.60000000000014</v>
      </c>
      <c r="U13" s="70">
        <f t="shared" si="0"/>
        <v>945.74285714285702</v>
      </c>
      <c r="V13" s="70">
        <f t="shared" si="0"/>
        <v>990.88571428571424</v>
      </c>
      <c r="W13" s="70">
        <f t="shared" si="0"/>
        <v>1036.0285714285715</v>
      </c>
      <c r="X13" s="70">
        <f t="shared" si="0"/>
        <v>1081.1714285714286</v>
      </c>
      <c r="Y13" s="70">
        <f t="shared" si="0"/>
        <v>1126.3142857142859</v>
      </c>
      <c r="Z13" s="70">
        <f t="shared" si="0"/>
        <v>1171.4571428571428</v>
      </c>
      <c r="AA13" s="70">
        <f t="shared" si="0"/>
        <v>1216.5999999999999</v>
      </c>
      <c r="AB13" s="9"/>
      <c r="AC13" s="9"/>
      <c r="AD13" s="9"/>
      <c r="AE13" s="14">
        <v>1.419</v>
      </c>
    </row>
    <row r="14" spans="1:34" ht="21.6" customHeight="1" x14ac:dyDescent="0.25">
      <c r="A14" s="10"/>
      <c r="B14" s="68"/>
      <c r="C14" s="71">
        <v>21.5</v>
      </c>
      <c r="D14" s="72">
        <f t="shared" ref="D14:AA14" si="1">D59*($AH$2/50)^$AE14</f>
        <v>272.45382031905962</v>
      </c>
      <c r="E14" s="72">
        <f t="shared" si="1"/>
        <v>341.4294710327456</v>
      </c>
      <c r="F14" s="72">
        <f t="shared" si="1"/>
        <v>410.40512174643163</v>
      </c>
      <c r="G14" s="72">
        <f t="shared" si="1"/>
        <v>479.38077246011761</v>
      </c>
      <c r="H14" s="72">
        <f t="shared" si="1"/>
        <v>548.35642317380359</v>
      </c>
      <c r="I14" s="72">
        <f t="shared" si="1"/>
        <v>617.33207388748963</v>
      </c>
      <c r="J14" s="72">
        <f t="shared" si="1"/>
        <v>686.30772460117544</v>
      </c>
      <c r="K14" s="72">
        <f t="shared" si="1"/>
        <v>755.28337531486147</v>
      </c>
      <c r="L14" s="72">
        <f t="shared" si="1"/>
        <v>824.2590260285474</v>
      </c>
      <c r="M14" s="72">
        <f t="shared" si="1"/>
        <v>893.23467674223343</v>
      </c>
      <c r="N14" s="72">
        <f t="shared" si="1"/>
        <v>962.21032745591947</v>
      </c>
      <c r="O14" s="72">
        <f t="shared" si="1"/>
        <v>1031.1859781696053</v>
      </c>
      <c r="P14" s="72">
        <f t="shared" si="1"/>
        <v>1100.1616288832913</v>
      </c>
      <c r="Q14" s="72">
        <f t="shared" si="1"/>
        <v>1169.1372795969774</v>
      </c>
      <c r="R14" s="72">
        <f t="shared" si="1"/>
        <v>1238.1129303106634</v>
      </c>
      <c r="S14" s="72">
        <f t="shared" si="1"/>
        <v>1307.0885810243494</v>
      </c>
      <c r="T14" s="72">
        <f t="shared" si="1"/>
        <v>1376.0642317380355</v>
      </c>
      <c r="U14" s="72">
        <f t="shared" si="1"/>
        <v>1445.039882451721</v>
      </c>
      <c r="V14" s="72">
        <f t="shared" si="1"/>
        <v>1514.0155331654071</v>
      </c>
      <c r="W14" s="72">
        <f t="shared" si="1"/>
        <v>1582.9911838790931</v>
      </c>
      <c r="X14" s="72">
        <f t="shared" si="1"/>
        <v>1651.9668345927792</v>
      </c>
      <c r="Y14" s="72">
        <f t="shared" si="1"/>
        <v>1720.9424853064652</v>
      </c>
      <c r="Z14" s="72">
        <f t="shared" si="1"/>
        <v>1789.918136020151</v>
      </c>
      <c r="AA14" s="72">
        <f t="shared" si="1"/>
        <v>1858.893786733837</v>
      </c>
      <c r="AB14" s="9"/>
      <c r="AC14" s="9"/>
      <c r="AD14" s="9"/>
      <c r="AE14" s="14">
        <v>1.4611000000000001</v>
      </c>
    </row>
    <row r="15" spans="1:34" ht="21.6" customHeight="1" x14ac:dyDescent="0.25">
      <c r="A15" s="10"/>
      <c r="B15" s="68"/>
      <c r="C15" s="71">
        <v>26.5</v>
      </c>
      <c r="D15" s="72">
        <f t="shared" ref="D15:AA15" si="2">D60*($AH$2/50)^$AE15</f>
        <v>324.49378515952986</v>
      </c>
      <c r="E15" s="73">
        <f t="shared" si="2"/>
        <v>406.64411051637285</v>
      </c>
      <c r="F15" s="73">
        <f t="shared" si="2"/>
        <v>488.79443587321589</v>
      </c>
      <c r="G15" s="73">
        <f t="shared" si="2"/>
        <v>570.94476123005882</v>
      </c>
      <c r="H15" s="73">
        <f t="shared" si="2"/>
        <v>653.09508658690186</v>
      </c>
      <c r="I15" s="73">
        <f t="shared" si="2"/>
        <v>735.2454119437449</v>
      </c>
      <c r="J15" s="73">
        <f t="shared" si="2"/>
        <v>817.39573730058783</v>
      </c>
      <c r="K15" s="73">
        <f t="shared" si="2"/>
        <v>899.54606265743075</v>
      </c>
      <c r="L15" s="73">
        <f t="shared" si="2"/>
        <v>981.69638801427368</v>
      </c>
      <c r="M15" s="73">
        <f t="shared" si="2"/>
        <v>1063.8467133711167</v>
      </c>
      <c r="N15" s="73">
        <f t="shared" si="2"/>
        <v>1145.9970387279598</v>
      </c>
      <c r="O15" s="73">
        <f t="shared" si="2"/>
        <v>1228.1473640848026</v>
      </c>
      <c r="P15" s="73">
        <f t="shared" si="2"/>
        <v>1310.2976894416458</v>
      </c>
      <c r="Q15" s="73">
        <f t="shared" si="2"/>
        <v>1392.4480147984887</v>
      </c>
      <c r="R15" s="73">
        <f t="shared" si="2"/>
        <v>1474.5983401553317</v>
      </c>
      <c r="S15" s="73">
        <f t="shared" si="2"/>
        <v>1556.7486655121747</v>
      </c>
      <c r="T15" s="73">
        <f t="shared" si="2"/>
        <v>1638.8989908690178</v>
      </c>
      <c r="U15" s="73">
        <f t="shared" si="2"/>
        <v>1721.0493162258606</v>
      </c>
      <c r="V15" s="73">
        <f t="shared" si="2"/>
        <v>1803.1996415827036</v>
      </c>
      <c r="W15" s="73">
        <f t="shared" si="2"/>
        <v>1885.3499669395467</v>
      </c>
      <c r="X15" s="73">
        <f t="shared" si="2"/>
        <v>1967.5002922963897</v>
      </c>
      <c r="Y15" s="73">
        <f t="shared" si="2"/>
        <v>2049.650617653233</v>
      </c>
      <c r="Z15" s="73">
        <f t="shared" si="2"/>
        <v>2131.8009430100756</v>
      </c>
      <c r="AA15" s="73">
        <f t="shared" si="2"/>
        <v>2213.9512683669186</v>
      </c>
      <c r="AB15" s="9"/>
      <c r="AC15" s="9"/>
      <c r="AD15" s="9"/>
      <c r="AE15" s="14">
        <v>1.4645999999999999</v>
      </c>
    </row>
    <row r="16" spans="1:34" ht="21.6" customHeight="1" x14ac:dyDescent="0.25">
      <c r="A16" s="10"/>
      <c r="B16" s="68"/>
      <c r="C16" s="71">
        <v>33</v>
      </c>
      <c r="D16" s="74">
        <f t="shared" ref="D16:AA16" si="3">D61*($AH$2/50)^$AE16</f>
        <v>376.53375</v>
      </c>
      <c r="E16" s="74">
        <f t="shared" si="3"/>
        <v>471.85874999999999</v>
      </c>
      <c r="F16" s="74">
        <f t="shared" si="3"/>
        <v>567.18375000000003</v>
      </c>
      <c r="G16" s="74">
        <f t="shared" si="3"/>
        <v>662.50875000000008</v>
      </c>
      <c r="H16" s="74">
        <f t="shared" si="3"/>
        <v>757.83375000000001</v>
      </c>
      <c r="I16" s="74">
        <f t="shared" si="3"/>
        <v>853.15875000000017</v>
      </c>
      <c r="J16" s="74">
        <f t="shared" si="3"/>
        <v>948.48374999999999</v>
      </c>
      <c r="K16" s="74">
        <f t="shared" si="3"/>
        <v>1043.8087499999999</v>
      </c>
      <c r="L16" s="74">
        <f t="shared" si="3"/>
        <v>1139.1337499999997</v>
      </c>
      <c r="M16" s="74">
        <f t="shared" si="3"/>
        <v>1234.45875</v>
      </c>
      <c r="N16" s="74">
        <f t="shared" si="3"/>
        <v>1329.7837500000001</v>
      </c>
      <c r="O16" s="74">
        <f t="shared" si="3"/>
        <v>1425.1087499999999</v>
      </c>
      <c r="P16" s="74">
        <f t="shared" si="3"/>
        <v>1520.4337499999999</v>
      </c>
      <c r="Q16" s="74">
        <f t="shared" si="3"/>
        <v>1615.7587499999997</v>
      </c>
      <c r="R16" s="74">
        <f t="shared" si="3"/>
        <v>1711.08375</v>
      </c>
      <c r="S16" s="74">
        <f t="shared" si="3"/>
        <v>1806.4087500000001</v>
      </c>
      <c r="T16" s="74">
        <f t="shared" si="3"/>
        <v>1901.7337500000001</v>
      </c>
      <c r="U16" s="74">
        <f t="shared" si="3"/>
        <v>1997.0587499999997</v>
      </c>
      <c r="V16" s="74">
        <f t="shared" si="3"/>
        <v>2092.38375</v>
      </c>
      <c r="W16" s="74">
        <f t="shared" si="3"/>
        <v>2187.7087499999998</v>
      </c>
      <c r="X16" s="74">
        <f t="shared" si="3"/>
        <v>2283.0337500000001</v>
      </c>
      <c r="Y16" s="74">
        <f t="shared" si="3"/>
        <v>2378.3587500000003</v>
      </c>
      <c r="Z16" s="74">
        <f t="shared" si="3"/>
        <v>2473.6837499999997</v>
      </c>
      <c r="AA16" s="74">
        <f t="shared" si="3"/>
        <v>2569.00875</v>
      </c>
      <c r="AB16" s="9"/>
      <c r="AC16" s="9"/>
      <c r="AD16" s="9"/>
      <c r="AE16" s="14">
        <v>1.4674</v>
      </c>
    </row>
    <row r="17" spans="1:31" ht="21.6" customHeight="1" x14ac:dyDescent="0.25">
      <c r="A17" s="10"/>
      <c r="B17" s="75">
        <v>19</v>
      </c>
      <c r="C17" s="71">
        <v>15</v>
      </c>
      <c r="D17" s="47">
        <f t="shared" ref="D17:AA17" si="4">D62*($AH$2/50)^$AE17</f>
        <v>267.47142857142859</v>
      </c>
      <c r="E17" s="47">
        <f t="shared" si="4"/>
        <v>335.18571428571425</v>
      </c>
      <c r="F17" s="47">
        <f t="shared" si="4"/>
        <v>402.90000000000003</v>
      </c>
      <c r="G17" s="47">
        <f t="shared" si="4"/>
        <v>470.61428571428576</v>
      </c>
      <c r="H17" s="47">
        <f t="shared" si="4"/>
        <v>538.32857142857142</v>
      </c>
      <c r="I17" s="47">
        <f t="shared" si="4"/>
        <v>606.0428571428572</v>
      </c>
      <c r="J17" s="47">
        <f t="shared" si="4"/>
        <v>673.75714285714287</v>
      </c>
      <c r="K17" s="47">
        <f t="shared" si="4"/>
        <v>741.47142857142853</v>
      </c>
      <c r="L17" s="47">
        <f t="shared" si="4"/>
        <v>809.18571428571408</v>
      </c>
      <c r="M17" s="47">
        <f t="shared" si="4"/>
        <v>876.89999999999986</v>
      </c>
      <c r="N17" s="47">
        <f t="shared" si="4"/>
        <v>944.61428571428564</v>
      </c>
      <c r="O17" s="47">
        <f t="shared" si="4"/>
        <v>1012.3285714285713</v>
      </c>
      <c r="P17" s="47">
        <f t="shared" si="4"/>
        <v>1080.042857142857</v>
      </c>
      <c r="Q17" s="47">
        <f t="shared" si="4"/>
        <v>1147.7571428571428</v>
      </c>
      <c r="R17" s="47">
        <f t="shared" si="4"/>
        <v>1215.4714285714285</v>
      </c>
      <c r="S17" s="47">
        <f t="shared" si="4"/>
        <v>1283.1857142857143</v>
      </c>
      <c r="T17" s="47">
        <f t="shared" si="4"/>
        <v>1350.9</v>
      </c>
      <c r="U17" s="47">
        <f t="shared" si="4"/>
        <v>1418.6142857142854</v>
      </c>
      <c r="V17" s="47">
        <f t="shared" si="4"/>
        <v>1486.3285714285712</v>
      </c>
      <c r="W17" s="47">
        <f t="shared" si="4"/>
        <v>1554.042857142857</v>
      </c>
      <c r="X17" s="47">
        <f t="shared" si="4"/>
        <v>1621.7571428571428</v>
      </c>
      <c r="Y17" s="47">
        <f t="shared" si="4"/>
        <v>1689.4714285714285</v>
      </c>
      <c r="Z17" s="47">
        <f t="shared" si="4"/>
        <v>1757.1857142857141</v>
      </c>
      <c r="AA17" s="47">
        <f t="shared" si="4"/>
        <v>1824.8999999999999</v>
      </c>
      <c r="AB17" s="9"/>
      <c r="AC17" s="9"/>
      <c r="AD17" s="9"/>
      <c r="AE17" s="14">
        <v>1.4191</v>
      </c>
    </row>
    <row r="18" spans="1:31" ht="21.6" customHeight="1" x14ac:dyDescent="0.25">
      <c r="A18" s="10"/>
      <c r="B18" s="68"/>
      <c r="C18" s="71">
        <v>21.5</v>
      </c>
      <c r="D18" s="72">
        <f t="shared" ref="D18:AA18" si="5">D63*($AH$2/50)^$AE18</f>
        <v>408.68073047858945</v>
      </c>
      <c r="E18" s="72">
        <f t="shared" si="5"/>
        <v>512.14420654911839</v>
      </c>
      <c r="F18" s="72">
        <f t="shared" si="5"/>
        <v>615.60768261964745</v>
      </c>
      <c r="G18" s="72">
        <f t="shared" si="5"/>
        <v>719.07115869017639</v>
      </c>
      <c r="H18" s="72">
        <f t="shared" si="5"/>
        <v>822.53463476070533</v>
      </c>
      <c r="I18" s="72">
        <f t="shared" si="5"/>
        <v>925.99811083123438</v>
      </c>
      <c r="J18" s="72">
        <f t="shared" si="5"/>
        <v>1029.4615869017632</v>
      </c>
      <c r="K18" s="72">
        <f t="shared" si="5"/>
        <v>1132.9250629722922</v>
      </c>
      <c r="L18" s="72">
        <f t="shared" si="5"/>
        <v>1236.3885390428209</v>
      </c>
      <c r="M18" s="72">
        <f t="shared" si="5"/>
        <v>1339.85201511335</v>
      </c>
      <c r="N18" s="72">
        <f t="shared" si="5"/>
        <v>1443.315491183879</v>
      </c>
      <c r="O18" s="72">
        <f t="shared" si="5"/>
        <v>1546.7789672544079</v>
      </c>
      <c r="P18" s="72">
        <f t="shared" si="5"/>
        <v>1650.2424433249369</v>
      </c>
      <c r="Q18" s="72">
        <f t="shared" si="5"/>
        <v>1753.7059193954658</v>
      </c>
      <c r="R18" s="72">
        <f t="shared" si="5"/>
        <v>1857.1693954659947</v>
      </c>
      <c r="S18" s="72">
        <f t="shared" si="5"/>
        <v>1960.6328715365239</v>
      </c>
      <c r="T18" s="72">
        <f t="shared" si="5"/>
        <v>2064.0963476070528</v>
      </c>
      <c r="U18" s="72">
        <f t="shared" si="5"/>
        <v>2167.5598236775813</v>
      </c>
      <c r="V18" s="72">
        <f t="shared" si="5"/>
        <v>2271.0232997481107</v>
      </c>
      <c r="W18" s="72">
        <f t="shared" si="5"/>
        <v>2374.4867758186397</v>
      </c>
      <c r="X18" s="72">
        <f t="shared" si="5"/>
        <v>2477.9502518891686</v>
      </c>
      <c r="Y18" s="72">
        <f t="shared" si="5"/>
        <v>2581.4137279596976</v>
      </c>
      <c r="Z18" s="72">
        <f t="shared" si="5"/>
        <v>2684.8772040302265</v>
      </c>
      <c r="AA18" s="72">
        <f t="shared" si="5"/>
        <v>2788.3406801007554</v>
      </c>
      <c r="AB18" s="9"/>
      <c r="AC18" s="9"/>
      <c r="AD18" s="9"/>
      <c r="AE18" s="14">
        <v>1.4609000000000001</v>
      </c>
    </row>
    <row r="19" spans="1:31" ht="21.6" customHeight="1" x14ac:dyDescent="0.25">
      <c r="A19" s="10"/>
      <c r="B19" s="68"/>
      <c r="C19" s="71">
        <v>26.5</v>
      </c>
      <c r="D19" s="73">
        <f t="shared" ref="D19:AA19" si="6">D64*($AH$2/50)^$AE19</f>
        <v>486.74067773929477</v>
      </c>
      <c r="E19" s="73">
        <f t="shared" si="6"/>
        <v>609.96616577455927</v>
      </c>
      <c r="F19" s="73">
        <f t="shared" si="6"/>
        <v>733.19165380982383</v>
      </c>
      <c r="G19" s="73">
        <f t="shared" si="6"/>
        <v>856.41714184508828</v>
      </c>
      <c r="H19" s="73">
        <f t="shared" si="6"/>
        <v>979.64262988035273</v>
      </c>
      <c r="I19" s="73">
        <f t="shared" si="6"/>
        <v>1102.8681179156174</v>
      </c>
      <c r="J19" s="73">
        <f t="shared" si="6"/>
        <v>1226.0936059508817</v>
      </c>
      <c r="K19" s="73">
        <f t="shared" si="6"/>
        <v>1349.3190939861461</v>
      </c>
      <c r="L19" s="73">
        <f t="shared" si="6"/>
        <v>1472.5445820214104</v>
      </c>
      <c r="M19" s="73">
        <f t="shared" si="6"/>
        <v>1595.7700700566752</v>
      </c>
      <c r="N19" s="73">
        <f t="shared" si="6"/>
        <v>1718.9955580919398</v>
      </c>
      <c r="O19" s="73">
        <f t="shared" si="6"/>
        <v>1842.2210461272041</v>
      </c>
      <c r="P19" s="73">
        <f t="shared" si="6"/>
        <v>1965.4465341624687</v>
      </c>
      <c r="Q19" s="73">
        <f t="shared" si="6"/>
        <v>2088.672022197733</v>
      </c>
      <c r="R19" s="73">
        <f t="shared" si="6"/>
        <v>2211.8975102329978</v>
      </c>
      <c r="S19" s="73">
        <f t="shared" si="6"/>
        <v>2335.1229982682621</v>
      </c>
      <c r="T19" s="73">
        <f t="shared" si="6"/>
        <v>2458.3484863035269</v>
      </c>
      <c r="U19" s="73">
        <f t="shared" si="6"/>
        <v>2581.5739743387908</v>
      </c>
      <c r="V19" s="73">
        <f t="shared" si="6"/>
        <v>2704.7994623740556</v>
      </c>
      <c r="W19" s="73">
        <f t="shared" si="6"/>
        <v>2828.0249504093199</v>
      </c>
      <c r="X19" s="73">
        <f t="shared" si="6"/>
        <v>2951.2504384445847</v>
      </c>
      <c r="Y19" s="73">
        <f t="shared" si="6"/>
        <v>3074.475926479849</v>
      </c>
      <c r="Z19" s="73">
        <f t="shared" si="6"/>
        <v>3197.7014145151134</v>
      </c>
      <c r="AA19" s="73">
        <f t="shared" si="6"/>
        <v>3320.9269025503777</v>
      </c>
      <c r="AB19" s="9"/>
      <c r="AC19" s="9"/>
      <c r="AD19" s="9"/>
      <c r="AE19" s="14">
        <v>1.4645999999999999</v>
      </c>
    </row>
    <row r="20" spans="1:31" ht="21.6" customHeight="1" x14ac:dyDescent="0.25">
      <c r="A20" s="10"/>
      <c r="B20" s="68"/>
      <c r="C20" s="71">
        <v>33</v>
      </c>
      <c r="D20" s="76">
        <f t="shared" ref="D20:AA20" si="7">D65*($AH$2/50)^$AE20</f>
        <v>561.67154671717174</v>
      </c>
      <c r="E20" s="76">
        <f t="shared" si="7"/>
        <v>703.86687499999994</v>
      </c>
      <c r="F20" s="76">
        <f t="shared" si="7"/>
        <v>846.06220328282836</v>
      </c>
      <c r="G20" s="76">
        <f t="shared" si="7"/>
        <v>988.25753156565656</v>
      </c>
      <c r="H20" s="76">
        <f t="shared" si="7"/>
        <v>1130.4528598484849</v>
      </c>
      <c r="I20" s="76">
        <f t="shared" si="7"/>
        <v>1272.6481881313132</v>
      </c>
      <c r="J20" s="76">
        <f t="shared" si="7"/>
        <v>1414.8435164141413</v>
      </c>
      <c r="K20" s="76">
        <f t="shared" si="7"/>
        <v>1557.0388446969696</v>
      </c>
      <c r="L20" s="76">
        <f t="shared" si="7"/>
        <v>1699.2341729797977</v>
      </c>
      <c r="M20" s="76">
        <f t="shared" si="7"/>
        <v>1841.429501262626</v>
      </c>
      <c r="N20" s="76">
        <f t="shared" si="7"/>
        <v>1983.6248295454543</v>
      </c>
      <c r="O20" s="76">
        <f t="shared" si="7"/>
        <v>2125.8201578282824</v>
      </c>
      <c r="P20" s="76">
        <f t="shared" si="7"/>
        <v>2268.0154861111109</v>
      </c>
      <c r="Q20" s="76">
        <f t="shared" si="7"/>
        <v>2410.210814393939</v>
      </c>
      <c r="R20" s="76">
        <f t="shared" si="7"/>
        <v>2552.4061426767671</v>
      </c>
      <c r="S20" s="76">
        <f t="shared" si="7"/>
        <v>2694.6014709595956</v>
      </c>
      <c r="T20" s="76">
        <f t="shared" si="7"/>
        <v>2836.7967992424242</v>
      </c>
      <c r="U20" s="76">
        <f t="shared" si="7"/>
        <v>2978.9921275252518</v>
      </c>
      <c r="V20" s="76">
        <f t="shared" si="7"/>
        <v>3121.1874558080804</v>
      </c>
      <c r="W20" s="76">
        <f t="shared" si="7"/>
        <v>3263.3827840909084</v>
      </c>
      <c r="X20" s="76">
        <f t="shared" si="7"/>
        <v>3405.578112373737</v>
      </c>
      <c r="Y20" s="76">
        <f t="shared" si="7"/>
        <v>3547.7734406565655</v>
      </c>
      <c r="Z20" s="76">
        <f t="shared" si="7"/>
        <v>3689.9687689393932</v>
      </c>
      <c r="AA20" s="76">
        <f t="shared" si="7"/>
        <v>3832.1640972222217</v>
      </c>
      <c r="AB20" s="9"/>
      <c r="AC20" s="9"/>
      <c r="AD20" s="9"/>
      <c r="AE20" s="14">
        <v>1.4973000000000001</v>
      </c>
    </row>
    <row r="21" spans="1:31" ht="21.6" customHeight="1" x14ac:dyDescent="0.25">
      <c r="A21" s="10"/>
      <c r="B21" s="75">
        <v>24</v>
      </c>
      <c r="C21" s="71">
        <v>15</v>
      </c>
      <c r="D21" s="70">
        <f t="shared" ref="D21:AA21" si="8">D66*($AH$2/50)^$AE21</f>
        <v>372.818718381113</v>
      </c>
      <c r="E21" s="70">
        <f t="shared" si="8"/>
        <v>467.20320404721758</v>
      </c>
      <c r="F21" s="70">
        <f t="shared" si="8"/>
        <v>561.58768971332222</v>
      </c>
      <c r="G21" s="70">
        <f t="shared" si="8"/>
        <v>655.97217537942674</v>
      </c>
      <c r="H21" s="70">
        <f t="shared" si="8"/>
        <v>750.35666104553127</v>
      </c>
      <c r="I21" s="70">
        <f t="shared" si="8"/>
        <v>844.74114671163591</v>
      </c>
      <c r="J21" s="70">
        <f t="shared" si="8"/>
        <v>939.12563237774032</v>
      </c>
      <c r="K21" s="70">
        <f t="shared" si="8"/>
        <v>1033.5101180438448</v>
      </c>
      <c r="L21" s="70">
        <f t="shared" si="8"/>
        <v>1127.8946037099493</v>
      </c>
      <c r="M21" s="70">
        <f t="shared" si="8"/>
        <v>1222.2790893760539</v>
      </c>
      <c r="N21" s="70">
        <f t="shared" si="8"/>
        <v>1316.6635750421585</v>
      </c>
      <c r="O21" s="70">
        <f t="shared" si="8"/>
        <v>1411.0480607082629</v>
      </c>
      <c r="P21" s="70">
        <f t="shared" si="8"/>
        <v>1505.4325463743676</v>
      </c>
      <c r="Q21" s="70">
        <f t="shared" si="8"/>
        <v>1599.8170320404722</v>
      </c>
      <c r="R21" s="70">
        <f t="shared" si="8"/>
        <v>1694.2015177065769</v>
      </c>
      <c r="S21" s="70">
        <f t="shared" si="8"/>
        <v>1788.5860033726815</v>
      </c>
      <c r="T21" s="70">
        <f t="shared" si="8"/>
        <v>1882.9704890387861</v>
      </c>
      <c r="U21" s="70">
        <f t="shared" si="8"/>
        <v>1977.3549747048903</v>
      </c>
      <c r="V21" s="70">
        <f t="shared" si="8"/>
        <v>2071.7394603709949</v>
      </c>
      <c r="W21" s="70">
        <f t="shared" si="8"/>
        <v>2166.1239460370994</v>
      </c>
      <c r="X21" s="70">
        <f t="shared" si="8"/>
        <v>2260.5084317032042</v>
      </c>
      <c r="Y21" s="70">
        <f t="shared" si="8"/>
        <v>2354.8929173693086</v>
      </c>
      <c r="Z21" s="70">
        <f t="shared" si="8"/>
        <v>2449.277403035413</v>
      </c>
      <c r="AA21" s="70">
        <f t="shared" si="8"/>
        <v>2543.6618887015179</v>
      </c>
      <c r="AB21" s="9"/>
      <c r="AC21" s="9"/>
      <c r="AD21" s="9"/>
      <c r="AE21" s="14">
        <v>1.3742000000000001</v>
      </c>
    </row>
    <row r="22" spans="1:31" ht="21.6" customHeight="1" x14ac:dyDescent="0.25">
      <c r="A22" s="10"/>
      <c r="B22" s="68"/>
      <c r="C22" s="71">
        <v>21.5</v>
      </c>
      <c r="D22" s="72">
        <f t="shared" ref="D22:AA22" si="9">D67*($AH$2/50)^$AE22</f>
        <v>570.59243697478996</v>
      </c>
      <c r="E22" s="72">
        <f t="shared" si="9"/>
        <v>715.04621848739498</v>
      </c>
      <c r="F22" s="72">
        <f t="shared" si="9"/>
        <v>859.50000000000011</v>
      </c>
      <c r="G22" s="72">
        <f t="shared" si="9"/>
        <v>1003.9537815126051</v>
      </c>
      <c r="H22" s="72">
        <f t="shared" si="9"/>
        <v>1148.40756302521</v>
      </c>
      <c r="I22" s="72">
        <f t="shared" si="9"/>
        <v>1292.8613445378153</v>
      </c>
      <c r="J22" s="72">
        <f t="shared" si="9"/>
        <v>1437.3151260504201</v>
      </c>
      <c r="K22" s="72">
        <f t="shared" si="9"/>
        <v>1581.7689075630251</v>
      </c>
      <c r="L22" s="72">
        <f t="shared" si="9"/>
        <v>1726.2226890756301</v>
      </c>
      <c r="M22" s="72">
        <f t="shared" si="9"/>
        <v>1870.6764705882351</v>
      </c>
      <c r="N22" s="72">
        <f t="shared" si="9"/>
        <v>2015.1302521008404</v>
      </c>
      <c r="O22" s="72">
        <f t="shared" si="9"/>
        <v>2159.5840336134452</v>
      </c>
      <c r="P22" s="72">
        <f t="shared" si="9"/>
        <v>2304.0378151260502</v>
      </c>
      <c r="Q22" s="72">
        <f t="shared" si="9"/>
        <v>2448.4915966386552</v>
      </c>
      <c r="R22" s="72">
        <f t="shared" si="9"/>
        <v>2592.9453781512602</v>
      </c>
      <c r="S22" s="72">
        <f t="shared" si="9"/>
        <v>2737.3991596638657</v>
      </c>
      <c r="T22" s="72">
        <f t="shared" si="9"/>
        <v>2881.8529411764707</v>
      </c>
      <c r="U22" s="72">
        <f t="shared" si="9"/>
        <v>3026.3067226890753</v>
      </c>
      <c r="V22" s="72">
        <f t="shared" si="9"/>
        <v>3170.7605042016803</v>
      </c>
      <c r="W22" s="72">
        <f t="shared" si="9"/>
        <v>3315.2142857142858</v>
      </c>
      <c r="X22" s="72">
        <f t="shared" si="9"/>
        <v>3459.6680672268908</v>
      </c>
      <c r="Y22" s="72">
        <f t="shared" si="9"/>
        <v>3604.1218487394958</v>
      </c>
      <c r="Z22" s="72">
        <f t="shared" si="9"/>
        <v>3748.5756302521004</v>
      </c>
      <c r="AA22" s="72">
        <f t="shared" si="9"/>
        <v>3893.0294117647059</v>
      </c>
      <c r="AB22" s="9"/>
      <c r="AC22" s="9"/>
      <c r="AD22" s="9"/>
      <c r="AE22" s="14">
        <v>1.4773000000000001</v>
      </c>
    </row>
    <row r="23" spans="1:31" ht="21.6" customHeight="1" x14ac:dyDescent="0.25">
      <c r="A23" s="10"/>
      <c r="B23" s="68"/>
      <c r="C23" s="71">
        <v>26.5</v>
      </c>
      <c r="D23" s="73">
        <f t="shared" ref="D23:AA23" si="10">D68*($AH$2/50)^$AE23</f>
        <v>658.70089020456669</v>
      </c>
      <c r="E23" s="73">
        <f t="shared" si="10"/>
        <v>825.46060924369749</v>
      </c>
      <c r="F23" s="73">
        <f t="shared" si="10"/>
        <v>992.2203282828284</v>
      </c>
      <c r="G23" s="73">
        <f t="shared" si="10"/>
        <v>1158.9800473219591</v>
      </c>
      <c r="H23" s="73">
        <f t="shared" si="10"/>
        <v>1325.73976636109</v>
      </c>
      <c r="I23" s="73">
        <f t="shared" si="10"/>
        <v>1492.4994854002209</v>
      </c>
      <c r="J23" s="73">
        <f t="shared" si="10"/>
        <v>1659.2592044393514</v>
      </c>
      <c r="K23" s="73">
        <f t="shared" si="10"/>
        <v>1826.0189234784823</v>
      </c>
      <c r="L23" s="73">
        <f t="shared" si="10"/>
        <v>1992.7786425176128</v>
      </c>
      <c r="M23" s="73">
        <f t="shared" si="10"/>
        <v>2159.5383615567439</v>
      </c>
      <c r="N23" s="73">
        <f t="shared" si="10"/>
        <v>2326.2980805958746</v>
      </c>
      <c r="O23" s="73">
        <f t="shared" si="10"/>
        <v>2493.0577996350053</v>
      </c>
      <c r="P23" s="73">
        <f t="shared" si="10"/>
        <v>2659.8175186741364</v>
      </c>
      <c r="Q23" s="73">
        <f t="shared" si="10"/>
        <v>2826.5772377132666</v>
      </c>
      <c r="R23" s="73">
        <f t="shared" si="10"/>
        <v>2993.3369567523978</v>
      </c>
      <c r="S23" s="73">
        <f t="shared" si="10"/>
        <v>3160.0966757915289</v>
      </c>
      <c r="T23" s="73">
        <f t="shared" si="10"/>
        <v>3326.8563948306596</v>
      </c>
      <c r="U23" s="73">
        <f t="shared" si="10"/>
        <v>3493.6161138697898</v>
      </c>
      <c r="V23" s="73">
        <f t="shared" si="10"/>
        <v>3660.375832908921</v>
      </c>
      <c r="W23" s="73">
        <f t="shared" si="10"/>
        <v>3827.1355519480517</v>
      </c>
      <c r="X23" s="73">
        <f t="shared" si="10"/>
        <v>3993.8952709871828</v>
      </c>
      <c r="Y23" s="73">
        <f t="shared" si="10"/>
        <v>4160.6549900263135</v>
      </c>
      <c r="Z23" s="73">
        <f t="shared" si="10"/>
        <v>4327.4147090654442</v>
      </c>
      <c r="AA23" s="73">
        <f t="shared" si="10"/>
        <v>4494.1744281045749</v>
      </c>
      <c r="AB23" s="9"/>
      <c r="AC23" s="9"/>
      <c r="AD23" s="9"/>
      <c r="AE23" s="14">
        <v>1.4972000000000001</v>
      </c>
    </row>
    <row r="24" spans="1:31" ht="21.6" customHeight="1" x14ac:dyDescent="0.25">
      <c r="A24" s="10"/>
      <c r="B24" s="77"/>
      <c r="C24" s="78">
        <v>33</v>
      </c>
      <c r="D24" s="76">
        <f t="shared" ref="D24:AA24" si="11">D69*($AH$2/50)^$AE24</f>
        <v>746.80934343434342</v>
      </c>
      <c r="E24" s="76">
        <f t="shared" si="11"/>
        <v>935.875</v>
      </c>
      <c r="F24" s="76">
        <f t="shared" si="11"/>
        <v>1124.9406565656566</v>
      </c>
      <c r="G24" s="76">
        <f t="shared" si="11"/>
        <v>1314.0063131313132</v>
      </c>
      <c r="H24" s="76">
        <f t="shared" si="11"/>
        <v>1503.0719696969697</v>
      </c>
      <c r="I24" s="76">
        <f t="shared" si="11"/>
        <v>1692.1376262626266</v>
      </c>
      <c r="J24" s="76">
        <f t="shared" si="11"/>
        <v>1881.2032828282827</v>
      </c>
      <c r="K24" s="76">
        <f t="shared" si="11"/>
        <v>2070.2689393939395</v>
      </c>
      <c r="L24" s="76">
        <f t="shared" si="11"/>
        <v>2259.3345959595954</v>
      </c>
      <c r="M24" s="76">
        <f t="shared" si="11"/>
        <v>2448.4002525252522</v>
      </c>
      <c r="N24" s="76">
        <f t="shared" si="11"/>
        <v>2637.465909090909</v>
      </c>
      <c r="O24" s="76">
        <f t="shared" si="11"/>
        <v>2826.5315656565654</v>
      </c>
      <c r="P24" s="76">
        <f t="shared" si="11"/>
        <v>3015.5972222222222</v>
      </c>
      <c r="Q24" s="76">
        <f t="shared" si="11"/>
        <v>3204.6628787878785</v>
      </c>
      <c r="R24" s="76">
        <f t="shared" si="11"/>
        <v>3393.7285353535349</v>
      </c>
      <c r="S24" s="76">
        <f t="shared" si="11"/>
        <v>3582.7941919191917</v>
      </c>
      <c r="T24" s="76">
        <f t="shared" si="11"/>
        <v>3771.8598484848485</v>
      </c>
      <c r="U24" s="76">
        <f t="shared" si="11"/>
        <v>3960.9255050505044</v>
      </c>
      <c r="V24" s="76">
        <f t="shared" si="11"/>
        <v>4149.9911616161608</v>
      </c>
      <c r="W24" s="76">
        <f t="shared" si="11"/>
        <v>4339.056818181818</v>
      </c>
      <c r="X24" s="76">
        <f t="shared" si="11"/>
        <v>4528.1224747474744</v>
      </c>
      <c r="Y24" s="76">
        <f t="shared" si="11"/>
        <v>4717.1881313131316</v>
      </c>
      <c r="Z24" s="76">
        <f t="shared" si="11"/>
        <v>4906.2537878787871</v>
      </c>
      <c r="AA24" s="76">
        <f t="shared" si="11"/>
        <v>5095.3194444444443</v>
      </c>
      <c r="AB24" s="9"/>
      <c r="AC24" s="9"/>
      <c r="AD24" s="9"/>
      <c r="AE24" s="14">
        <v>1.5125999999999999</v>
      </c>
    </row>
    <row r="25" spans="1:31" ht="24" x14ac:dyDescent="0.25">
      <c r="A25" s="15"/>
      <c r="B25" s="12" t="inlineStr">
        <is>
          <t xml:space="preserve">Данные в таблице приведены на основании результатов испытаний в независимой аккредитованной лаборатории по EN 442</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25">
      <c r="A28" s="15"/>
      <c r="B28" s="15"/>
      <c r="C28" s="15"/>
      <c r="D28" s="15"/>
      <c r="E28" s="15"/>
      <c r="F28" s="15"/>
      <c r="G28" s="15"/>
      <c r="H28" s="15"/>
      <c r="I28" s="15"/>
      <c r="J28" s="15"/>
      <c r="U28" s="15"/>
      <c r="V28" s="15"/>
      <c r="W28" s="15"/>
      <c r="X28" s="15"/>
      <c r="Y28" s="15"/>
      <c r="Z28" s="15"/>
      <c r="AA28" s="15"/>
      <c r="AB28" s="9"/>
      <c r="AC28" s="9"/>
      <c r="AD28" s="9"/>
    </row>
    <row r="29" spans="1:31" ht="21.6" customHeight="1" x14ac:dyDescent="0.25">
      <c r="A29" s="15"/>
      <c r="B29" s="15"/>
      <c r="C29" s="15"/>
      <c r="D29" s="15"/>
      <c r="E29" s="15"/>
      <c r="F29" s="15"/>
      <c r="G29" s="15"/>
      <c r="H29" s="15"/>
      <c r="I29" s="15"/>
      <c r="J29" s="15"/>
      <c r="U29" s="15"/>
      <c r="V29" s="15"/>
      <c r="W29" s="15"/>
      <c r="X29" s="15"/>
      <c r="Y29" s="15"/>
      <c r="Z29" s="15"/>
      <c r="AA29" s="15"/>
      <c r="AB29" s="9"/>
      <c r="AC29" s="9"/>
      <c r="AD29" s="9"/>
    </row>
    <row r="30" spans="1:31" ht="21.6" customHeight="1" x14ac:dyDescent="0.25">
      <c r="A30" s="15"/>
      <c r="B30" s="15"/>
      <c r="C30" s="15"/>
      <c r="D30" s="15"/>
      <c r="E30" s="15"/>
      <c r="F30" s="15"/>
      <c r="G30" s="15"/>
      <c r="H30" s="15"/>
      <c r="I30" s="15"/>
      <c r="J30" s="15"/>
      <c r="L30" s="46"/>
      <c r="U30" s="15"/>
      <c r="V30" s="15"/>
      <c r="W30" s="15"/>
      <c r="X30" s="15"/>
      <c r="Y30" s="15"/>
      <c r="Z30" s="15"/>
      <c r="AA30" s="15"/>
      <c r="AB30" s="9"/>
      <c r="AC30" s="9"/>
      <c r="AD30" s="9"/>
    </row>
    <row r="31" spans="1:31" ht="21.6" customHeight="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25"/>
    <row r="56" spans="1:30" ht="21.6" hidden="1" customHeight="1" x14ac:dyDescent="0.25">
      <c r="B56" s="37" t="s">
        <v>2</v>
      </c>
      <c r="C56" s="39" t="s">
        <v>1</v>
      </c>
      <c r="D56" s="41" t="s">
        <v>0</v>
      </c>
      <c r="E56" s="42"/>
      <c r="F56" s="42"/>
      <c r="G56" s="42"/>
      <c r="H56" s="42"/>
      <c r="I56" s="42"/>
      <c r="J56" s="42"/>
      <c r="K56" s="42"/>
      <c r="L56" s="42"/>
      <c r="M56" s="42"/>
      <c r="N56" s="42"/>
      <c r="O56" s="42"/>
      <c r="P56" s="42"/>
      <c r="Q56" s="42"/>
      <c r="R56" s="42"/>
      <c r="S56" s="42"/>
      <c r="T56" s="42"/>
      <c r="U56" s="42"/>
      <c r="V56" s="42"/>
      <c r="W56" s="42"/>
      <c r="X56" s="42"/>
      <c r="Y56" s="42"/>
      <c r="Z56" s="42"/>
      <c r="AA56" s="43"/>
      <c r="AB56" s="16"/>
      <c r="AC56" s="16"/>
      <c r="AD56" s="16"/>
    </row>
    <row r="57" spans="1:30" ht="21.6" hidden="1" customHeight="1" x14ac:dyDescent="0.25">
      <c r="B57" s="38"/>
      <c r="C57" s="40"/>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25">
      <c r="B58" s="30">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25">
      <c r="B59" s="31"/>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25">
      <c r="B60" s="31"/>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25">
      <c r="B61" s="32"/>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25">
      <c r="B62" s="33">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25">
      <c r="B63" s="34"/>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25">
      <c r="B64" s="34"/>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25">
      <c r="B65" s="35"/>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25">
      <c r="B66" s="36">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25">
      <c r="B67" s="34"/>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25">
      <c r="B68" s="34"/>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25">
      <c r="B69" s="35"/>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25"/>
    <row r="71" spans="2:30" ht="21.6" customHeight="1" x14ac:dyDescent="0.25"/>
    <row r="72" spans="2:30" ht="21.6" customHeight="1" x14ac:dyDescent="0.25"/>
    <row r="73" spans="2:30" ht="21.6" customHeight="1" x14ac:dyDescent="0.25"/>
    <row r="74" spans="2:30" ht="21.6" customHeight="1" x14ac:dyDescent="0.25"/>
    <row r="75" spans="2:30" ht="21.6" customHeight="1" x14ac:dyDescent="0.25"/>
    <row r="76" spans="2:30" ht="21.6" customHeight="1" x14ac:dyDescent="0.25"/>
    <row r="77" spans="2:30" ht="21.6" customHeight="1" x14ac:dyDescent="0.25"/>
    <row r="78" spans="2:30" ht="21.6" customHeight="1" x14ac:dyDescent="0.25"/>
    <row r="79" spans="2:30" ht="21.6" customHeight="1" x14ac:dyDescent="0.25"/>
    <row r="80" spans="2:30" ht="21.6" customHeight="1" x14ac:dyDescent="0.25"/>
    <row r="81" s="5" customFormat="1" ht="21.6" customHeight="1" x14ac:dyDescent="0.25"/>
    <row r="82" s="5" customFormat="1" ht="21.6" customHeight="1" x14ac:dyDescent="0.25"/>
    <row r="83" s="5" customFormat="1" ht="21.6" customHeight="1" x14ac:dyDescent="0.25"/>
    <row r="84" s="5" customFormat="1" ht="21.6" customHeight="1" x14ac:dyDescent="0.25"/>
    <row r="85" s="5" customFormat="1" ht="21.6" customHeight="1" x14ac:dyDescent="0.25"/>
    <row r="86" s="5" customFormat="1" ht="21.6" customHeight="1" x14ac:dyDescent="0.25"/>
    <row r="87" s="5" customFormat="1" ht="21.6" customHeight="1" x14ac:dyDescent="0.25"/>
    <row r="88" s="5" customFormat="1" ht="21.6" customHeight="1" x14ac:dyDescent="0.25"/>
    <row r="89" s="5" customFormat="1" ht="21.6" customHeight="1" x14ac:dyDescent="0.25"/>
    <row r="90" s="5" customFormat="1" ht="21.6" customHeight="1" x14ac:dyDescent="0.25"/>
    <row r="91" s="5" customFormat="1" ht="21.6" customHeight="1" x14ac:dyDescent="0.25"/>
    <row r="92" s="5" customFormat="1" ht="21.6" customHeight="1" x14ac:dyDescent="0.25"/>
    <row r="93" s="5" customFormat="1" ht="21.6" customHeight="1" x14ac:dyDescent="0.25"/>
    <row r="94" s="5" customFormat="1" ht="21.6" customHeight="1" x14ac:dyDescent="0.25"/>
    <row r="95" s="5" customFormat="1" ht="21.6" customHeight="1" x14ac:dyDescent="0.25"/>
    <row r="96" s="5" customFormat="1" ht="21.6" customHeight="1" x14ac:dyDescent="0.25"/>
    <row r="97" s="5" customFormat="1" ht="21.6" customHeight="1" x14ac:dyDescent="0.25"/>
    <row r="98" s="5" customFormat="1" ht="21.6" customHeight="1" x14ac:dyDescent="0.25"/>
    <row r="99" s="5" customFormat="1" ht="21.6" customHeight="1" x14ac:dyDescent="0.25"/>
    <row r="100" s="5" customFormat="1" ht="21.6" customHeight="1" x14ac:dyDescent="0.25"/>
    <row r="101" s="5" customFormat="1" ht="21.6" customHeight="1" x14ac:dyDescent="0.25"/>
    <row r="102" s="5" customFormat="1" ht="21.6" customHeight="1" x14ac:dyDescent="0.25"/>
    <row r="103" s="5" customFormat="1" ht="21.6" customHeight="1" x14ac:dyDescent="0.25"/>
    <row r="104" s="5" customFormat="1" ht="21.6" customHeight="1" x14ac:dyDescent="0.25"/>
    <row r="105" s="5" customFormat="1" ht="21.6" customHeight="1" x14ac:dyDescent="0.25"/>
    <row r="106" s="5" customFormat="1" ht="21.6" customHeight="1" x14ac:dyDescent="0.25"/>
    <row r="107" s="5" customFormat="1" ht="21.6" customHeight="1" x14ac:dyDescent="0.25"/>
    <row r="108" s="5" customFormat="1" ht="21.6" customHeight="1" x14ac:dyDescent="0.25"/>
    <row r="109" s="5" customFormat="1" ht="21.6" customHeight="1" x14ac:dyDescent="0.25"/>
    <row r="110" s="5" customFormat="1" ht="21.6" customHeight="1" x14ac:dyDescent="0.25"/>
    <row r="111" s="5" customFormat="1" ht="21.6" customHeight="1" x14ac:dyDescent="0.25"/>
    <row r="112" s="5" customFormat="1" ht="21.6" customHeight="1" x14ac:dyDescent="0.25"/>
  </sheetData>
  <sheetProtection algorithmName="SHA-512" hashValue="TdsClrwnqYawWqJuTOddMU6Bu2JQ58esA7ZcUZ8dugwpOo4n7YbFd4n2fuqhjH7krQXJ4N2jxO+Rg7MIiVbwHw==" saltValue="JLMSjpheMq2YpwRPcd7ZpA==" spinCount="100000" sheet="1" objects="1" scenarios="1" formatCells="0" formatColumns="0" formatRows="0" insertColumns="0" insertRows="0" insertHyperlinks="0" deleteColumns="0" deleteRows="0"/>
  <mergeCells count="14">
    <mergeCell ref="C56:C57"/>
    <mergeCell ref="D56:AA56"/>
    <mergeCell ref="J6:S7"/>
    <mergeCell ref="J8:S8"/>
    <mergeCell ref="B11:B12"/>
    <mergeCell ref="C11:C12"/>
    <mergeCell ref="D11:AA11"/>
    <mergeCell ref="B58:B61"/>
    <mergeCell ref="B62:B65"/>
    <mergeCell ref="B66:B69"/>
    <mergeCell ref="B13:B16"/>
    <mergeCell ref="B17:B20"/>
    <mergeCell ref="B21:B24"/>
    <mergeCell ref="B56:B57"/>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8A1F78EC-7325-4755-B149-7FC0037DD32F}">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 select</vt:lpstr>
      <vt:lpstr>'SC-H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2026-01-10T19:44:32Z</dcterms:created>
  <dcterms:modified xsi:type="dcterms:W3CDTF">2026-05-07T13:25:43Z</dcterms:modified>
</cp:coreProperties>
</file>