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rmacija katalogų korekcijai 2026m/FH/Naujausios parinkimo lentelės EN ir LT kalbomis/"/>
    </mc:Choice>
  </mc:AlternateContent>
  <xr:revisionPtr revIDLastSave="199" documentId="8_{2C9B7361-F6EB-48D1-A7B7-5A447A2715B4}" xr6:coauthVersionLast="47" xr6:coauthVersionMax="47" xr10:uidLastSave="{2709921C-AB52-47BA-9D7D-4BE870C088F5}"/>
  <workbookProtection workbookAlgorithmName="SHA-512" workbookHashValue="8tWseMv4XAPRRqnaeThNbf4kmaR4yfqrjnRDQiX0WJiljW2xxyCRnEWq7mpdTxS87GkircVbyBTxuDcCnAD29A==" workbookSaltValue="bXxNbCJNTwzccFrJGjbHOw==" workbookSpinCount="100000" lockStructure="1"/>
  <bookViews>
    <workbookView xWindow="28680" yWindow="-120" windowWidth="29040" windowHeight="15720" xr2:uid="{56E6E940-7E3E-47C3-9DD9-74B5F0C5BDDE}"/>
  </bookViews>
  <sheets>
    <sheet name="FH4-H Select" sheetId="1" r:id="rId1"/>
  </sheets>
  <definedNames>
    <definedName name="_xlnm.Print_Area" localSheetId="0">'FH4-H Select'!$B$2:$J$41</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<sst xmlns="http://schemas.openxmlformats.org/spreadsheetml/2006/main" count="68" uniqueCount="63">
  <si>
    <t xml:space="preserve">∆T, °C </t>
  </si>
  <si>
    <t>FH4-H 80</t>
  </si>
  <si>
    <t>FH4-H 123</t>
  </si>
  <si>
    <t>FH4-H 166</t>
  </si>
  <si>
    <t>FH4-H 209</t>
  </si>
  <si>
    <t>FH4-H 252</t>
  </si>
  <si>
    <t>FH4-H 296</t>
  </si>
  <si>
    <t>-</t>
  </si>
  <si>
    <t>A</t>
  </si>
  <si>
    <t>810/230/89</t>
  </si>
  <si>
    <t>1240/230/89</t>
  </si>
  <si>
    <t>1670/230/89</t>
  </si>
  <si>
    <t>2105/230/89</t>
  </si>
  <si>
    <t>2535/230/89</t>
  </si>
  <si>
    <t>2970/230/89</t>
  </si>
  <si>
    <t>Температура входящей воды,°C</t>
  </si>
  <si>
    <t>Температура выходящей воды, °C</t>
  </si>
  <si>
    <t>Температура помещения,°C</t>
  </si>
  <si>
    <t>Требуемая мощность, Вт</t>
  </si>
  <si>
    <t>Отклонение +</t>
  </si>
  <si>
    <t>Отклонение -</t>
  </si>
  <si>
    <t>Модель</t>
  </si>
  <si>
    <t>Расход воздуха</t>
  </si>
  <si>
    <t>Скор. вент.</t>
  </si>
  <si>
    <t>Тепловая мощность</t>
  </si>
  <si>
    <t xml:space="preserve">Технические данные
</t>
  </si>
  <si>
    <t>Напряжение питания</t>
  </si>
  <si>
    <t>Макс. эл. мощность (с приводом)</t>
  </si>
  <si>
    <t>Макс. эл. ток (с приводом)</t>
  </si>
  <si>
    <t>Уровень звукового давления</t>
  </si>
  <si>
    <t>Макс. расход воды</t>
  </si>
  <si>
    <t>Макс. потери давления</t>
  </si>
  <si>
    <t>Макс. рабочее давление</t>
  </si>
  <si>
    <t>Тип вентилятора</t>
  </si>
  <si>
    <t>Тип двигателя</t>
  </si>
  <si>
    <t>Материал корпуса</t>
  </si>
  <si>
    <t>Материал теплообменника</t>
  </si>
  <si>
    <t>Соединения труб</t>
  </si>
  <si>
    <t>Габариты устройства Д/Ш/В</t>
  </si>
  <si>
    <t>Габариты упаковки Д/Ш/В</t>
  </si>
  <si>
    <t>Вес нетто</t>
  </si>
  <si>
    <t>Вес брутто</t>
  </si>
  <si>
    <t>Тангенциальный</t>
  </si>
  <si>
    <t>Бесщеточный EC</t>
  </si>
  <si>
    <t>Нержавеющая сталь</t>
  </si>
  <si>
    <t>Медь - алюминий</t>
  </si>
  <si>
    <t>1/2" внутренняя резьба</t>
  </si>
  <si>
    <t>Напольные конвекторы с вентиляторами FH4-H</t>
  </si>
  <si>
    <t>м³/ч</t>
  </si>
  <si>
    <t>Вт</t>
  </si>
  <si>
    <t>дБ(A)</t>
  </si>
  <si>
    <t>л/ч</t>
  </si>
  <si>
    <t>кПа</t>
  </si>
  <si>
    <t>МПа</t>
  </si>
  <si>
    <t>мм</t>
  </si>
  <si>
    <t>кг</t>
  </si>
  <si>
    <t>220~230 В / 1 фаза / 50 или 60 Гц</t>
  </si>
  <si>
    <t>799/220/86</t>
  </si>
  <si>
    <t>1230/220/86</t>
  </si>
  <si>
    <t>1662/220/86</t>
  </si>
  <si>
    <t>2093/220/86</t>
  </si>
  <si>
    <t>2525/220/86</t>
  </si>
  <si>
    <t>2956/220/86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</si>
</sst>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numFmt numFmtId="165" formatCode="0.0"/>
    <numFmt numFmtId="166" formatCode="#,##0.0"/>
  </numFmts>
  <fonts count="11" x14ac:knownFonts="1">
    <font>
      <sz val="12"/>
      <color theme="1"/>
      <name val="Open Sans"/>
      <family val="2"/>
      <charset val="186"/>
    </font>
    <font>
      <sz val="10"/>
      <name val="Arial"/>
      <family val="2"/>
      <charset val="186"/>
    </font>
    <font>
      <b/>
      <sz val="12"/>
      <name val="Open Sans"/>
      <family val="2"/>
    </font>
    <font>
      <sz val="12"/>
      <color theme="1"/>
      <name val="Calibri"/>
      <family val="2"/>
      <charset val="186"/>
    </font>
    <font>
      <sz val="12"/>
      <name val="Open Sans"/>
      <family val="2"/>
    </font>
    <font>
      <sz val="11"/>
      <name val="Open Sans"/>
      <family val="2"/>
    </font>
    <font>
      <sz val="10"/>
      <color indexed="8"/>
      <name val="Calibri"/>
      <family val="2"/>
      <charset val="186"/>
    </font>
    <font>
      <sz val="12"/>
      <name val="Times New Roman"/>
      <family val="1"/>
      <charset val="186"/>
    </font>
    <font>
      <sz val="12"/>
      <color theme="1"/>
      <name val="Calibri"/>
      <family val="2"/>
      <charset val="186"/>
      <scheme val="minor"/>
    </font>
    <font>
      <sz val="12"/>
      <name val="Calibri"/>
      <family val="2"/>
      <scheme val="minor"/>
    </font>
    <font>
      <b/>
      <sz val="16"/>
      <name val="Open Sans"/>
      <family val="2"/>
    </font>
  </fonts>
  <fills count="5">
    <fill>
      <patternFill patternType="none"/>
    </fill>
    <fill>
      <patternFill patternType="gray125"/>
    </fill>
    <fill>
      <patternFill patternType="solid">
        <fgColor rgb="FFE6E8E8"/>
        <bgColor indexed="64"/>
      </patternFill>
    </fill>
    <fill>
      <patternFill patternType="solid">
        <fgColor indexed="9"/>
        <bgColor indexed="64"/>
      </patternFill>
    </fill>
    <fill>
      <patternFill patternType="solid">
        <fgColor theme="0" tint="-4.9989318521683403E-2"/>
        <bgColor indexed="64"/>
      </patternFill>
    </fill>
  </fills>
  <borders count="20">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thin">
        <color auto="1"/>
      </left>
      <right/>
      <top style="thin">
        <color auto="1"/>
      </top>
      <bottom/>
      <diagonal/>
    </border>
  </borders>
  <cellStyleXfs count="7">
    <xf numFmtId="0" fontId="0" fillId="0" borderId="0"/>
    <xf numFmtId="0" fontId="1" fillId="0" borderId="0"/>
    <xf numFmtId="0" fontId="3" fillId="0" borderId="0"/>
    <xf numFmtId="9" fontId="6" fillId="0" borderId="0" applyFont="0" applyFill="0" applyBorder="0" applyAlignment="0" applyProtection="0"/>
    <xf numFmtId="0" fontId="7" fillId="0" borderId="0"/>
    <xf numFmtId="9" fontId="3" fillId="0" borderId="0" applyFont="0" applyFill="0" applyBorder="0" applyAlignment="0" applyProtection="0"/>
    <xf numFmtId="0" fontId="1" fillId="0" borderId="0"/>
  </cellStyleXfs>
  <cellXfs count="107">
    <xf numFmtId="0" fontId="0" fillId="0" borderId="0" xfId="0"/>
    <xf numFmtId="0" fontId="2" fillId="0" borderId="1" xfId="1" applyFont="1" applyBorder="1" applyAlignment="1" applyProtection="1">
      <alignment horizontal="center" vertical="center"/>
      <protection locked="0" hidden="1"/>
    </xf>
    <xf numFmtId="2" fontId="4" fillId="0" borderId="0" xfId="1" applyNumberFormat="1" applyFont="1" applyAlignment="1" applyProtection="1">
      <alignment horizontal="center" vertical="center"/>
      <protection locked="0" hidden="1"/>
    </xf>
    <xf numFmtId="3" fontId="2" fillId="0" borderId="1" xfId="1" applyNumberFormat="1" applyFont="1" applyBorder="1" applyAlignment="1" applyProtection="1">
      <alignment horizontal="center" vertical="center"/>
      <protection locked="0" hidden="1"/>
    </xf>
    <xf numFmtId="9" fontId="4" fillId="0" borderId="1" xfId="3" applyFont="1" applyBorder="1" applyAlignment="1" applyProtection="1">
      <alignment horizontal="center" vertical="center"/>
      <protection locked="0" hidden="1"/>
    </xf>
    <xf numFmtId="0" fontId="4" fillId="0" borderId="0" xfId="1" applyFont="1" applyAlignment="1" applyProtection="1">
      <alignment horizontal="center" vertical="center"/>
      <protection locked="0" hidden="1"/>
    </xf>
    <xf numFmtId="0" fontId="2" fillId="0" borderId="0" xfId="1" applyFont="1" applyAlignment="1" applyProtection="1">
      <alignment horizontal="right" vertical="center"/>
      <protection locked="0" hidden="1"/>
    </xf>
    <xf numFmtId="0" fontId="4" fillId="0" borderId="0" xfId="2" applyFont="1" applyProtection="1">
      <protection locked="0" hidden="1"/>
    </xf>
    <xf numFmtId="0" fontId="2" fillId="0" borderId="0" xfId="1" applyFont="1" applyAlignment="1" applyProtection="1">
      <alignment horizontal="center" vertical="center"/>
      <protection locked="0" hidden="1"/>
    </xf>
    <xf numFmtId="0" fontId="4" fillId="0" borderId="0" xfId="1" applyFont="1" applyAlignment="1" applyProtection="1">
      <alignment vertical="center"/>
      <protection locked="0" hidden="1"/>
    </xf>
    <xf numFmtId="0" fontId="2" fillId="0" borderId="0" xfId="1" applyFont="1" applyAlignment="1" applyProtection="1">
      <alignment horizontal="left" vertical="center"/>
      <protection locked="0" hidden="1"/>
    </xf>
    <xf numFmtId="0" fontId="2" fillId="0" borderId="0" xfId="1" applyFont="1" applyAlignment="1" applyProtection="1">
      <alignment horizontal="center" vertical="center" wrapText="1"/>
      <protection locked="0" hidden="1"/>
    </xf>
    <xf numFmtId="0" fontId="4" fillId="0" borderId="0" xfId="1" applyFont="1" applyAlignment="1" applyProtection="1">
      <alignment vertical="top" wrapText="1"/>
      <protection locked="0" hidden="1"/>
    </xf>
    <xf numFmtId="0" fontId="4" fillId="0" borderId="0" xfId="1" applyFont="1" applyAlignment="1" applyProtection="1">
      <alignment vertical="center" wrapText="1"/>
      <protection locked="0" hidden="1"/>
    </xf>
    <xf numFmtId="0" fontId="4" fillId="0" borderId="0" xfId="1" applyFont="1" applyAlignment="1" applyProtection="1">
      <alignment horizontal="center" vertical="top" wrapText="1"/>
      <protection locked="0" hidden="1"/>
    </xf>
    <xf numFmtId="0" fontId="2" fillId="0" borderId="0" xfId="1" applyFont="1" applyAlignment="1" applyProtection="1">
      <alignment vertical="center"/>
      <protection locked="0" hidden="1"/>
    </xf>
    <xf numFmtId="0" fontId="2" fillId="0" borderId="2" xfId="1" applyFont="1" applyBorder="1" applyAlignment="1" applyProtection="1">
      <alignment horizontal="center" vertical="center"/>
      <protection locked="0" hidden="1"/>
    </xf>
    <xf numFmtId="3" fontId="4" fillId="0" borderId="0" xfId="1" applyNumberFormat="1" applyFont="1" applyAlignment="1" applyProtection="1">
      <alignment horizontal="center" vertical="center"/>
      <protection locked="0" hidden="1"/>
    </xf>
    <xf numFmtId="9" fontId="4" fillId="0" borderId="0" xfId="5" applyFont="1" applyAlignment="1" applyProtection="1">
      <alignment horizontal="center" vertical="center"/>
      <protection locked="0" hidden="1"/>
    </xf>
    <xf numFmtId="0" fontId="2" fillId="0" borderId="0" xfId="1" applyFont="1" applyAlignment="1" applyProtection="1">
      <alignment horizontal="left" vertical="top" wrapText="1"/>
      <protection locked="0" hidden="1"/>
    </xf>
    <xf numFmtId="0" fontId="2" fillId="0" borderId="0" xfId="1" applyFont="1" applyAlignment="1" applyProtection="1">
      <alignment horizontal="center" vertical="top" wrapText="1"/>
      <protection locked="0" hidden="1"/>
    </xf>
    <xf numFmtId="0" fontId="2" fillId="0" borderId="0" xfId="1" applyFont="1" applyAlignment="1" applyProtection="1">
      <alignment horizontal="left" vertical="center" wrapText="1"/>
      <protection locked="0" hidden="1"/>
    </xf>
    <xf numFmtId="0" fontId="4" fillId="0" borderId="0" xfId="2" applyFont="1" applyAlignment="1" applyProtection="1">
      <alignment horizontal="center" vertical="center"/>
      <protection locked="0" hidden="1"/>
    </xf>
    <xf numFmtId="2" fontId="4" fillId="0" borderId="0" xfId="2" applyNumberFormat="1" applyFont="1" applyAlignment="1" applyProtection="1">
      <alignment horizontal="center" vertical="center"/>
      <protection locked="0" hidden="1"/>
    </xf>
    <xf numFmtId="1" fontId="4" fillId="0" borderId="0" xfId="1" applyNumberFormat="1" applyFont="1" applyAlignment="1" applyProtection="1">
      <alignment horizontal="center" vertical="center"/>
      <protection locked="0" hidden="1"/>
    </xf>
    <xf numFmtId="0" fontId="4" fillId="0" borderId="0" xfId="2" applyFont="1" applyAlignment="1" applyProtection="1">
      <alignment horizontal="center"/>
      <protection locked="0" hidden="1"/>
    </xf>
    <xf numFmtId="0" fontId="4" fillId="0" borderId="0" xfId="2" applyFont="1" applyAlignment="1" applyProtection="1">
      <alignment horizontal="right"/>
      <protection locked="0" hidden="1"/>
    </xf>
    <xf numFmtId="0" fontId="4" fillId="0" borderId="0" xfId="2" applyFont="1" applyAlignment="1" applyProtection="1">
      <alignment horizontal="left"/>
      <protection locked="0" hidden="1"/>
    </xf>
    <xf numFmtId="3" fontId="4" fillId="0" borderId="0" xfId="1" applyNumberFormat="1" applyFont="1" applyAlignment="1" applyProtection="1">
      <alignment horizontal="right" vertical="center"/>
      <protection locked="0" hidden="1"/>
    </xf>
    <xf numFmtId="0" fontId="4" fillId="0" borderId="0" xfId="1" applyFont="1" applyAlignment="1" applyProtection="1">
      <alignment horizontal="left" vertical="top" wrapText="1"/>
      <protection locked="0" hidden="1"/>
    </xf>
    <xf numFmtId="2" fontId="4" fillId="0" borderId="0" xfId="1" applyNumberFormat="1" applyFont="1" applyAlignment="1" applyProtection="1">
      <alignment horizontal="center" vertical="top" wrapText="1"/>
      <protection locked="0" hidden="1"/>
    </xf>
    <xf numFmtId="0" fontId="4" fillId="0" borderId="0" xfId="1" applyFont="1" applyAlignment="1" applyProtection="1">
      <alignment horizontal="center" vertical="center"/>
      <protection hidden="1"/>
    </xf>
    <xf numFmtId="0" fontId="2" fillId="0" borderId="0" xfId="1" applyFont="1" applyAlignment="1" applyProtection="1">
      <alignment horizontal="right" vertical="center"/>
      <protection hidden="1"/>
    </xf>
    <xf numFmtId="0" fontId="4" fillId="0" borderId="0" xfId="2" applyFont="1" applyProtection="1">
      <protection hidden="1"/>
    </xf>
    <xf numFmtId="0" fontId="2" fillId="0" borderId="0" xfId="1" applyFont="1" applyAlignment="1" applyProtection="1">
      <alignment horizontal="center" vertical="center"/>
      <protection hidden="1"/>
    </xf>
    <xf numFmtId="0" fontId="5" fillId="0" borderId="0" xfId="1" applyFont="1" applyAlignment="1" applyProtection="1">
      <alignment horizontal="right" vertical="center"/>
      <protection hidden="1"/>
    </xf>
    <xf numFmtId="0" fontId="4" fillId="0" borderId="0" xfId="1" applyFont="1" applyAlignment="1" applyProtection="1">
      <alignment vertical="top" wrapText="1"/>
      <protection hidden="1"/>
    </xf>
    <xf numFmtId="0" fontId="2" fillId="0" borderId="0" xfId="1" applyFont="1" applyAlignment="1" applyProtection="1">
      <alignment horizontal="center" vertical="center" wrapText="1"/>
      <protection hidden="1"/>
    </xf>
    <xf numFmtId="0" fontId="5" fillId="0" borderId="0" xfId="1" applyFont="1" applyAlignment="1" applyProtection="1">
      <alignment vertical="center"/>
      <protection hidden="1"/>
    </xf>
    <xf numFmtId="0" fontId="4" fillId="0" borderId="0" xfId="1" applyFont="1" applyAlignment="1" applyProtection="1">
      <alignment horizontal="center" vertical="top" wrapText="1"/>
      <protection hidden="1"/>
    </xf>
    <xf numFmtId="0" fontId="0" fillId="0" borderId="0" xfId="0" applyProtection="1">
      <protection hidden="1"/>
    </xf>
    <xf numFmtId="1" fontId="2" fillId="2" borderId="1" xfId="2" applyNumberFormat="1" applyFont="1" applyFill="1" applyBorder="1" applyAlignment="1" applyProtection="1">
      <alignment horizontal="center" vertical="top" shrinkToFit="1"/>
      <protection hidden="1"/>
    </xf>
    <xf numFmtId="0" fontId="2" fillId="0" borderId="3" xfId="4" applyFont="1" applyBorder="1" applyAlignment="1" applyProtection="1">
      <alignment horizontal="center" vertical="center"/>
      <protection hidden="1"/>
    </xf>
    <xf numFmtId="164" fontId="2" fillId="0" borderId="1" xfId="4" applyNumberFormat="1" applyFont="1" applyBorder="1" applyAlignment="1" applyProtection="1">
      <alignment horizontal="center" vertical="center"/>
      <protection hidden="1"/>
    </xf>
    <xf numFmtId="9" fontId="4" fillId="0" borderId="1" xfId="5" applyFont="1" applyBorder="1" applyAlignment="1" applyProtection="1">
      <alignment horizontal="center" vertical="center"/>
      <protection hidden="1"/>
    </xf>
    <xf numFmtId="1" fontId="4" fillId="2" borderId="1" xfId="2" applyNumberFormat="1" applyFont="1" applyFill="1" applyBorder="1" applyAlignment="1" applyProtection="1">
      <alignment horizontal="center" vertical="top" shrinkToFit="1"/>
      <protection hidden="1"/>
    </xf>
    <xf numFmtId="3" fontId="4" fillId="0" borderId="1" xfId="1" applyNumberFormat="1" applyFont="1" applyBorder="1" applyAlignment="1" applyProtection="1">
      <alignment horizontal="center" vertical="center"/>
      <protection hidden="1"/>
    </xf>
    <xf numFmtId="9" fontId="4" fillId="0" borderId="6" xfId="5" applyFont="1" applyBorder="1" applyAlignment="1" applyProtection="1">
      <alignment horizontal="center" vertical="center"/>
      <protection hidden="1"/>
    </xf>
    <xf numFmtId="1" fontId="4" fillId="2" borderId="6" xfId="2" applyNumberFormat="1" applyFont="1" applyFill="1" applyBorder="1" applyAlignment="1" applyProtection="1">
      <alignment horizontal="center" vertical="top" shrinkToFit="1"/>
      <protection hidden="1"/>
    </xf>
    <xf numFmtId="3" fontId="4" fillId="3" borderId="6" xfId="1" applyNumberFormat="1" applyFont="1" applyFill="1" applyBorder="1" applyAlignment="1" applyProtection="1">
      <alignment horizontal="center" vertical="center"/>
      <protection hidden="1"/>
    </xf>
    <xf numFmtId="0" fontId="4" fillId="0" borderId="16" xfId="2" applyFont="1" applyBorder="1" applyAlignment="1" applyProtection="1">
      <alignment vertical="top" wrapText="1"/>
      <protection hidden="1"/>
    </xf>
    <xf numFmtId="9" fontId="4" fillId="0" borderId="8" xfId="5" applyFont="1" applyBorder="1" applyAlignment="1" applyProtection="1">
      <alignment horizontal="center" vertical="center"/>
      <protection hidden="1"/>
    </xf>
    <xf numFmtId="3" fontId="4" fillId="2" borderId="8" xfId="2" applyNumberFormat="1" applyFont="1" applyFill="1" applyBorder="1" applyAlignment="1" applyProtection="1">
      <alignment horizontal="center" vertical="top" shrinkToFit="1"/>
      <protection hidden="1"/>
    </xf>
    <xf numFmtId="3" fontId="4" fillId="0" borderId="8" xfId="1" applyNumberFormat="1" applyFont="1" applyBorder="1" applyAlignment="1" applyProtection="1">
      <alignment horizontal="center" vertical="center"/>
      <protection hidden="1"/>
    </xf>
    <xf numFmtId="3" fontId="4" fillId="0" borderId="9" xfId="1" applyNumberFormat="1" applyFont="1" applyBorder="1" applyAlignment="1" applyProtection="1">
      <alignment horizontal="center" vertical="center"/>
      <protection hidden="1"/>
    </xf>
    <xf numFmtId="0" fontId="4" fillId="0" borderId="17" xfId="2" applyFont="1" applyBorder="1" applyAlignment="1" applyProtection="1">
      <alignment vertical="top" wrapText="1"/>
      <protection hidden="1"/>
    </xf>
    <xf numFmtId="3" fontId="4" fillId="2" borderId="1" xfId="2" applyNumberFormat="1" applyFont="1" applyFill="1" applyBorder="1" applyAlignment="1" applyProtection="1">
      <alignment horizontal="center" vertical="top" shrinkToFit="1"/>
      <protection hidden="1"/>
    </xf>
    <xf numFmtId="3" fontId="4" fillId="0" borderId="10" xfId="1" applyNumberFormat="1" applyFont="1" applyBorder="1" applyAlignment="1" applyProtection="1">
      <alignment horizontal="center" vertical="center"/>
      <protection hidden="1"/>
    </xf>
    <xf numFmtId="0" fontId="4" fillId="0" borderId="18" xfId="2" applyFont="1" applyBorder="1" applyAlignment="1" applyProtection="1">
      <alignment vertical="top" wrapText="1"/>
      <protection hidden="1"/>
    </xf>
    <xf numFmtId="9" fontId="4" fillId="0" borderId="11" xfId="5" applyFont="1" applyBorder="1" applyAlignment="1" applyProtection="1">
      <alignment horizontal="center" vertical="center"/>
      <protection hidden="1"/>
    </xf>
    <xf numFmtId="3" fontId="4" fillId="2" borderId="11" xfId="2" applyNumberFormat="1" applyFont="1" applyFill="1" applyBorder="1" applyAlignment="1" applyProtection="1">
      <alignment horizontal="center" vertical="top" shrinkToFit="1"/>
      <protection hidden="1"/>
    </xf>
    <xf numFmtId="3" fontId="4" fillId="3" borderId="11" xfId="1" applyNumberFormat="1" applyFont="1" applyFill="1" applyBorder="1" applyAlignment="1" applyProtection="1">
      <alignment horizontal="center" vertical="center"/>
      <protection hidden="1"/>
    </xf>
    <xf numFmtId="3" fontId="4" fillId="3" borderId="12" xfId="1" applyNumberFormat="1" applyFont="1" applyFill="1" applyBorder="1" applyAlignment="1" applyProtection="1">
      <alignment horizontal="center" vertical="center"/>
      <protection hidden="1"/>
    </xf>
    <xf numFmtId="0" fontId="0" fillId="0" borderId="1" xfId="0" applyBorder="1" applyProtection="1">
      <protection hidden="1"/>
    </xf>
    <xf numFmtId="9" fontId="4" fillId="0" borderId="1" xfId="5" applyFont="1" applyBorder="1" applyAlignment="1" applyProtection="1">
      <alignment horizontal="center" vertical="top"/>
      <protection hidden="1"/>
    </xf>
    <xf numFmtId="165" fontId="4" fillId="2" borderId="1" xfId="2" applyNumberFormat="1" applyFont="1" applyFill="1" applyBorder="1" applyAlignment="1" applyProtection="1">
      <alignment horizontal="center" vertical="top" shrinkToFit="1"/>
      <protection hidden="1"/>
    </xf>
    <xf numFmtId="166" fontId="4" fillId="3" borderId="1" xfId="1" applyNumberFormat="1" applyFont="1" applyFill="1" applyBorder="1" applyAlignment="1" applyProtection="1">
      <alignment horizontal="center" vertical="center"/>
      <protection hidden="1"/>
    </xf>
    <xf numFmtId="9" fontId="4" fillId="0" borderId="1" xfId="5" applyFont="1" applyBorder="1" applyAlignment="1" applyProtection="1">
      <alignment horizontal="left" vertical="top" wrapText="1"/>
      <protection hidden="1"/>
    </xf>
    <xf numFmtId="2" fontId="4" fillId="2" borderId="1" xfId="2" applyNumberFormat="1" applyFont="1" applyFill="1" applyBorder="1" applyAlignment="1" applyProtection="1">
      <alignment horizontal="center" vertical="top" shrinkToFit="1"/>
      <protection hidden="1"/>
    </xf>
    <xf numFmtId="4" fontId="4" fillId="3" borderId="1" xfId="1" applyNumberFormat="1" applyFont="1" applyFill="1" applyBorder="1" applyAlignment="1" applyProtection="1">
      <alignment horizontal="center" vertical="center"/>
      <protection hidden="1"/>
    </xf>
    <xf numFmtId="3" fontId="4" fillId="3" borderId="1" xfId="1" applyNumberFormat="1" applyFont="1" applyFill="1" applyBorder="1" applyAlignment="1" applyProtection="1">
      <alignment horizontal="center" vertical="center"/>
      <protection hidden="1"/>
    </xf>
    <xf numFmtId="165" fontId="4" fillId="0" borderId="1" xfId="1" applyNumberFormat="1" applyFont="1" applyBorder="1" applyAlignment="1" applyProtection="1">
      <alignment horizontal="center" vertical="center"/>
      <protection hidden="1"/>
    </xf>
    <xf numFmtId="0" fontId="4" fillId="0" borderId="1" xfId="1" applyFont="1" applyBorder="1" applyAlignment="1" applyProtection="1">
      <alignment horizontal="left" vertical="center"/>
      <protection hidden="1"/>
    </xf>
    <xf numFmtId="0" fontId="4" fillId="0" borderId="1" xfId="1" applyFont="1" applyBorder="1" applyAlignment="1" applyProtection="1">
      <alignment horizontal="center" vertical="center"/>
      <protection hidden="1"/>
    </xf>
    <xf numFmtId="9" fontId="4" fillId="0" borderId="1" xfId="5" applyFont="1" applyBorder="1" applyAlignment="1" applyProtection="1">
      <alignment horizontal="left" vertical="center"/>
      <protection hidden="1"/>
    </xf>
    <xf numFmtId="0" fontId="2" fillId="0" borderId="1" xfId="1" applyFont="1" applyBorder="1" applyAlignment="1" applyProtection="1">
      <alignment horizontal="left" vertical="top" wrapText="1"/>
      <protection hidden="1"/>
    </xf>
    <xf numFmtId="0" fontId="9" fillId="4" borderId="1" xfId="2" applyFont="1" applyFill="1" applyBorder="1" applyAlignment="1" applyProtection="1">
      <alignment horizontal="center" vertical="center" wrapText="1" shrinkToFit="1"/>
      <protection hidden="1"/>
    </xf>
    <xf numFmtId="2" fontId="3" fillId="0" borderId="1" xfId="2" applyNumberFormat="1" applyBorder="1" applyAlignment="1" applyProtection="1">
      <alignment horizontal="center" vertical="center"/>
      <protection hidden="1"/>
    </xf>
    <xf numFmtId="0" fontId="3" fillId="0" borderId="1" xfId="2" applyBorder="1" applyAlignment="1" applyProtection="1">
      <alignment horizontal="center" vertical="center" wrapText="1"/>
      <protection hidden="1"/>
    </xf>
    <xf numFmtId="0" fontId="3" fillId="4" borderId="1" xfId="2" applyFill="1" applyBorder="1" applyAlignment="1" applyProtection="1">
      <alignment horizontal="center" vertical="center" wrapText="1"/>
      <protection hidden="1"/>
    </xf>
    <xf numFmtId="0" fontId="8" fillId="4" borderId="13" xfId="0" applyFont="1" applyFill="1" applyBorder="1" applyAlignment="1" applyProtection="1">
      <alignment horizontal="center" vertical="center"/>
      <protection hidden="1"/>
    </xf>
    <xf numFmtId="0" fontId="8" fillId="0" borderId="13" xfId="0" applyFont="1" applyBorder="1" applyAlignment="1" applyProtection="1">
      <alignment horizontal="center" vertical="center"/>
      <protection hidden="1"/>
    </xf>
    <xf numFmtId="0" fontId="8" fillId="4" borderId="14" xfId="0" applyFont="1" applyFill="1" applyBorder="1" applyAlignment="1" applyProtection="1">
      <alignment horizontal="center" vertical="center"/>
      <protection hidden="1"/>
    </xf>
    <xf numFmtId="0" fontId="8" fillId="0" borderId="14" xfId="0" applyFont="1" applyBorder="1" applyAlignment="1" applyProtection="1">
      <alignment horizontal="center" vertical="center"/>
      <protection hidden="1"/>
    </xf>
    <xf numFmtId="0" fontId="8" fillId="0" borderId="15" xfId="0" applyFont="1" applyBorder="1" applyAlignment="1" applyProtection="1">
      <alignment horizontal="center" vertical="center"/>
      <protection hidden="1"/>
    </xf>
    <xf numFmtId="0" fontId="9" fillId="4" borderId="1" xfId="2" applyFont="1" applyFill="1" applyBorder="1" applyAlignment="1" applyProtection="1">
      <alignment horizontal="center" vertical="top" shrinkToFit="1"/>
      <protection hidden="1"/>
    </xf>
    <xf numFmtId="0" fontId="9" fillId="0" borderId="1" xfId="6" applyFont="1" applyBorder="1" applyAlignment="1" applyProtection="1">
      <alignment horizontal="center" vertical="top" wrapText="1"/>
      <protection hidden="1"/>
    </xf>
    <xf numFmtId="0" fontId="10" fillId="0" borderId="0" xfId="1" applyFont="1" applyAlignment="1" applyProtection="1">
      <alignment horizontal="left" vertical="top"/>
      <protection hidden="1"/>
    </xf>
    <xf numFmtId="0" fontId="4" fillId="0" borderId="1" xfId="1" applyFont="1" applyBorder="1" applyAlignment="1" applyProtection="1">
      <alignment horizontal="left" vertical="center"/>
      <protection hidden="1"/>
    </xf>
    <xf numFmtId="0" fontId="4" fillId="0" borderId="1" xfId="1" applyFont="1" applyBorder="1" applyAlignment="1" applyProtection="1">
      <alignment horizontal="center" vertical="top" wrapText="1"/>
      <protection hidden="1"/>
    </xf>
    <xf numFmtId="0" fontId="4" fillId="0" borderId="0" xfId="1" applyFont="1" applyAlignment="1" applyProtection="1">
      <alignment horizontal="center" vertical="top" wrapText="1"/>
      <protection hidden="1"/>
    </xf>
    <xf numFmtId="0" fontId="2" fillId="0" borderId="1" xfId="1" applyFont="1" applyBorder="1" applyAlignment="1" applyProtection="1">
      <alignment horizontal="center" vertical="center"/>
      <protection hidden="1"/>
    </xf>
    <xf numFmtId="0" fontId="4" fillId="0" borderId="1" xfId="2" applyFont="1" applyBorder="1" applyAlignment="1" applyProtection="1">
      <alignment horizontal="left" vertical="top" wrapText="1"/>
      <protection hidden="1"/>
    </xf>
    <xf numFmtId="0" fontId="4" fillId="0" borderId="6" xfId="2" applyFont="1" applyBorder="1" applyAlignment="1" applyProtection="1">
      <alignment horizontal="left" vertical="top" wrapText="1"/>
      <protection hidden="1"/>
    </xf>
    <xf numFmtId="0" fontId="4" fillId="0" borderId="1" xfId="2" applyFont="1" applyBorder="1" applyAlignment="1" applyProtection="1">
      <alignment horizontal="center" vertical="top" wrapText="1"/>
      <protection hidden="1"/>
    </xf>
    <xf numFmtId="0" fontId="4" fillId="0" borderId="19" xfId="2" applyFont="1" applyBorder="1" applyAlignment="1" applyProtection="1">
      <alignment horizontal="center" vertical="top" wrapText="1"/>
      <protection hidden="1"/>
    </xf>
    <xf numFmtId="0" fontId="4" fillId="0" borderId="8" xfId="2" applyFont="1" applyBorder="1" applyAlignment="1" applyProtection="1">
      <alignment horizontal="center" vertical="top" wrapText="1"/>
      <protection hidden="1"/>
    </xf>
    <xf numFmtId="0" fontId="4" fillId="0" borderId="11" xfId="2" applyFont="1" applyBorder="1" applyAlignment="1" applyProtection="1">
      <alignment horizontal="center" vertical="top" wrapText="1"/>
      <protection hidden="1"/>
    </xf>
    <xf numFmtId="9" fontId="4" fillId="0" borderId="7" xfId="5" applyFont="1" applyBorder="1" applyAlignment="1" applyProtection="1">
      <alignment horizontal="left" vertical="center"/>
      <protection hidden="1"/>
    </xf>
    <xf numFmtId="0" fontId="4" fillId="0" borderId="7" xfId="1" applyFont="1" applyBorder="1" applyAlignment="1" applyProtection="1">
      <alignment horizontal="center" vertical="center" wrapText="1"/>
      <protection hidden="1"/>
    </xf>
    <xf numFmtId="9" fontId="4" fillId="0" borderId="1" xfId="5" applyFont="1" applyBorder="1" applyAlignment="1" applyProtection="1">
      <alignment horizontal="left" vertical="top" wrapText="1"/>
      <protection hidden="1"/>
    </xf>
    <xf numFmtId="9" fontId="4" fillId="0" borderId="1" xfId="5" applyFont="1" applyBorder="1" applyAlignment="1" applyProtection="1">
      <alignment horizontal="center" vertical="top"/>
      <protection hidden="1"/>
    </xf>
    <xf numFmtId="9" fontId="4" fillId="0" borderId="3" xfId="5" applyFont="1" applyBorder="1" applyAlignment="1" applyProtection="1">
      <alignment horizontal="left" vertical="center"/>
      <protection hidden="1"/>
    </xf>
    <xf numFmtId="9" fontId="4" fillId="0" borderId="5" xfId="5" applyFont="1" applyBorder="1" applyAlignment="1" applyProtection="1">
      <alignment horizontal="left" vertical="center"/>
      <protection hidden="1"/>
    </xf>
    <xf numFmtId="0" fontId="4" fillId="0" borderId="3" xfId="1" applyFont="1" applyBorder="1" applyAlignment="1" applyProtection="1">
      <alignment horizontal="center" vertical="top" wrapText="1"/>
      <protection hidden="1"/>
    </xf>
    <xf numFmtId="0" fontId="4" fillId="0" borderId="4" xfId="1" applyFont="1" applyBorder="1" applyAlignment="1" applyProtection="1">
      <alignment horizontal="center" vertical="top" wrapText="1"/>
      <protection hidden="1"/>
    </xf>
    <xf numFmtId="0" fontId="4" fillId="0" borderId="5" xfId="1" applyFont="1" applyBorder="1" applyAlignment="1" applyProtection="1">
      <alignment horizontal="center" vertical="top" wrapText="1"/>
      <protection hidden="1"/>
    </xf>
  </cellXfs>
  <cellStyles count="7">
    <cellStyle name="Normal" xfId="0" builtinId="0"/>
    <cellStyle name="Normal 2 2" xfId="6" xr:uid="{BCDB2CC1-9AC8-4846-BD1C-1DDC854368C2}"/>
    <cellStyle name="Normal 2 3" xfId="1" xr:uid="{E84E91D3-A7CA-49C7-B186-90F6C45D1C4D}"/>
    <cellStyle name="Normal 3" xfId="2" xr:uid="{9683CFE1-F20B-41DD-B4D2-06431800C21D}"/>
    <cellStyle name="Normal_EN442" xfId="4" xr:uid="{A169959F-2ACF-40FF-B7FA-9053C7815EE7}"/>
    <cellStyle name="Percent 3" xfId="5" xr:uid="{A1C85904-8090-4C3E-92D8-B97F5D56126F}"/>
    <cellStyle name="Percent 4" xfId="3" xr:uid="{3279E807-A39A-403C-83C5-7707BC50D8B1}"/>
  </cellStyles>
  <dxfs count="1">
    <dxf>
      <font>
        <b/>
        <i val="0"/>
        <strike val="0"/>
        <color theme="0"/>
      </font>
      <fill>
        <patternFill>
          <bgColor rgb="FFFF696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55058</xdr:colOff>
      <xdr:row>18</xdr:row>
      <xdr:rowOff>17365</xdr:rowOff>
    </xdr:from>
    <xdr:to>
      <xdr:col>1</xdr:col>
      <xdr:colOff>1122179</xdr:colOff>
      <xdr:row>20</xdr:row>
      <xdr:rowOff>2711</xdr:rowOff>
    </xdr:to>
    <xdr:pic>
      <xdr:nvPicPr>
        <xdr:cNvPr id="2" name="Picture 1" descr="G:\Desktop\EN 16430.jpg">
          <a:extLst>
            <a:ext uri="{FF2B5EF4-FFF2-40B4-BE49-F238E27FC236}">
              <a16:creationId xmlns:a16="http://schemas.microsoft.com/office/drawing/2014/main" id="{B50971C5-4E92-40A3-B97A-D0A9054F01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698" y="4109305"/>
          <a:ext cx="1076646" cy="423496"/>
        </a:xfrm>
        <a:prstGeom prst="rect">
          <a:avLst/>
        </a:prstGeom>
        <a:noFill/>
        <a:ln>
          <a:noFill/>
        </a:ln>
      </xdr:spPr>
    </xdr:pic>
    <xdr:clientData/>
  </xdr:twoCellAnchor>
  <xdr:twoCellAnchor editAs="oneCell">
    <xdr:from>
      <xdr:col>1</xdr:col>
      <xdr:colOff>10473</xdr:colOff>
      <xdr:row>3</xdr:row>
      <xdr:rowOff>188289</xdr:rowOff>
    </xdr:from>
    <xdr:to>
      <xdr:col>1</xdr:col>
      <xdr:colOff>2532167</xdr:colOff>
      <xdr:row>9</xdr:row>
      <xdr:rowOff>135804</xdr:rowOff>
    </xdr:to>
    <xdr:pic>
      <xdr:nvPicPr>
        <xdr:cNvPr id="3" name="Picture 2">
          <a:extLst>
            <a:ext uri="{FF2B5EF4-FFF2-40B4-BE49-F238E27FC236}">
              <a16:creationId xmlns:a16="http://schemas.microsoft.com/office/drawing/2014/main" id="{06F5AAA9-9085-4CC8-99F5-A987EC8A74BA}"/>
            </a:ext>
          </a:extLst>
        </xdr:cNvPr>
        <xdr:cNvPicPr>
          <a:picLocks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836" t="7352" r="4991" b="11909"/>
        <a:stretch/>
      </xdr:blipFill>
      <xdr:spPr bwMode="auto">
        <a:xfrm>
          <a:off x="559113" y="851229"/>
          <a:ext cx="2520000" cy="138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8964</xdr:colOff>
      <xdr:row>1</xdr:row>
      <xdr:rowOff>43264</xdr:rowOff>
    </xdr:from>
    <xdr:to>
      <xdr:col>6</xdr:col>
      <xdr:colOff>17988</xdr:colOff>
      <xdr:row>2</xdr:row>
      <xdr:rowOff>173398</xdr:rowOff>
    </xdr:to>
    <xdr:pic>
      <xdr:nvPicPr>
        <xdr:cNvPr id="4" name="Picture 3">
          <a:extLst>
            <a:ext uri="{FF2B5EF4-FFF2-40B4-BE49-F238E27FC236}">
              <a16:creationId xmlns:a16="http://schemas.microsoft.com/office/drawing/2014/main" id="{A0097CBC-DD9F-4EE3-AD01-4CF287FCE54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79824" y="264244"/>
          <a:ext cx="2556010" cy="347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7C249-E5E9-426C-858D-EDEC710D0462}">
  <sheetPr>
    <pageSetUpPr fitToPage="1"/>
  </sheetPr>
  <dimension ref="A1:AT128"/>
  <sheetViews>
    <sheetView showGridLines="0" showZeros="0" tabSelected="1" zoomScale="90" zoomScaleNormal="90" zoomScaleSheetLayoutView="85" workbookViewId="0">
      <selection activeCell="H24" sqref="H24"/>
    </sheetView>
  </sheetViews>
  <sheetFormatPr defaultColWidth="8.1796875" defaultRowHeight="17.399999999999999" x14ac:dyDescent="0.4"/>
  <cols>
    <col min="1" max="1" width="6.54296875" style="5" customWidth="1"/>
    <col min="2" max="2" width="32.08984375" style="5" customWidth="1"/>
    <col min="3" max="3" width="6.08984375" style="5" customWidth="1"/>
    <col min="4" max="4" width="6.1796875" style="5" bestFit="1" customWidth="1"/>
    <col min="5" max="5" width="12.453125" style="5" customWidth="1"/>
    <col min="6" max="6" width="11.54296875" style="5" customWidth="1"/>
    <col min="7" max="7" width="12.90625" style="5" customWidth="1"/>
    <col min="8" max="8" width="14.36328125" style="5" customWidth="1"/>
    <col min="9" max="9" width="12.90625" style="5" customWidth="1"/>
    <col min="10" max="10" width="12.6328125" style="5" customWidth="1"/>
    <col min="11" max="30" width="6.08984375" style="5" customWidth="1"/>
    <col min="31" max="31" width="6.1796875" style="5" bestFit="1" customWidth="1"/>
    <col min="32" max="32" width="6.08984375" style="5" hidden="1" customWidth="1"/>
    <col min="33" max="37" width="6.08984375" style="5" customWidth="1"/>
    <col min="38" max="38" width="5.1796875" style="5" bestFit="1" customWidth="1"/>
    <col min="39" max="39" width="7.81640625" style="5" customWidth="1"/>
    <col min="40" max="48" width="8.1796875" style="5" customWidth="1"/>
    <col min="49" max="16384" width="8.1796875" style="5"/>
  </cols>
  <sheetData>
    <row r="1" spans="1:46" x14ac:dyDescent="0.4">
      <c r="A1" s="6"/>
      <c r="B1" s="32"/>
      <c r="C1" s="32"/>
      <c r="D1" s="33"/>
      <c r="E1" s="34"/>
      <c r="F1" s="34"/>
      <c r="G1" s="31"/>
      <c r="H1" s="31"/>
      <c r="I1" s="31"/>
      <c r="AG1" s="9"/>
      <c r="AH1" s="9"/>
      <c r="AI1" s="9"/>
      <c r="AL1" s="10"/>
    </row>
    <row r="2" spans="1:46" ht="17.399999999999999" customHeight="1" x14ac:dyDescent="0.4">
      <c r="A2" s="6"/>
      <c r="B2" s="32"/>
      <c r="C2" s="31"/>
      <c r="D2" s="31"/>
      <c r="E2" s="31"/>
      <c r="F2" s="31"/>
      <c r="G2" s="31"/>
      <c r="H2" s="31"/>
      <c r="I2" s="35" t="s">
        <v>15</v>
      </c>
      <c r="J2" s="1">
        <v>75</v>
      </c>
      <c r="AG2" s="9"/>
      <c r="AH2" s="9"/>
      <c r="AI2" s="9"/>
      <c r="AL2" s="10"/>
    </row>
    <row r="3" spans="1:46" x14ac:dyDescent="0.4">
      <c r="B3" s="31"/>
      <c r="C3" s="31"/>
      <c r="D3" s="31"/>
      <c r="E3" s="31"/>
      <c r="F3" s="31"/>
      <c r="G3" s="31"/>
      <c r="H3" s="31"/>
      <c r="I3" s="35" t="s">
        <v>16</v>
      </c>
      <c r="J3" s="1">
        <v>65</v>
      </c>
      <c r="AG3" s="9"/>
      <c r="AH3" s="9"/>
      <c r="AI3" s="9"/>
      <c r="AL3" s="10"/>
      <c r="AT3" s="11"/>
    </row>
    <row r="4" spans="1:46" x14ac:dyDescent="0.4">
      <c r="B4" s="31"/>
      <c r="C4" s="31"/>
      <c r="D4" s="31"/>
      <c r="E4" s="31"/>
      <c r="F4" s="31"/>
      <c r="G4" s="31"/>
      <c r="H4" s="36"/>
      <c r="I4" s="35" t="s">
        <v>17</v>
      </c>
      <c r="J4" s="1">
        <v>20</v>
      </c>
      <c r="AG4" s="9"/>
      <c r="AH4" s="9"/>
      <c r="AI4" s="9"/>
      <c r="AL4" s="10"/>
    </row>
    <row r="5" spans="1:46" x14ac:dyDescent="0.4">
      <c r="B5" s="31"/>
      <c r="C5" s="31"/>
      <c r="D5" s="36"/>
      <c r="E5" s="36"/>
      <c r="F5" s="36"/>
      <c r="G5" s="36"/>
      <c r="H5" s="36"/>
      <c r="I5" s="35" t="s">
        <v>0</v>
      </c>
      <c r="J5" s="1">
        <f>(J2+J3)/2-J4</f>
        <v>50</v>
      </c>
      <c r="AG5" s="13"/>
      <c r="AH5" s="9"/>
      <c r="AI5" s="9"/>
    </row>
    <row r="6" spans="1:46" ht="26.4" customHeight="1" x14ac:dyDescent="0.4">
      <c r="A6" s="11"/>
      <c r="B6" s="37"/>
      <c r="C6" s="87" t="s">
        <v>47</v>
      </c>
      <c r="D6" s="87"/>
      <c r="E6" s="87"/>
      <c r="F6" s="87"/>
      <c r="G6" s="87"/>
      <c r="H6" s="87"/>
      <c r="I6" s="38"/>
      <c r="J6" s="2"/>
      <c r="AG6" s="13"/>
      <c r="AI6" s="9"/>
      <c r="AL6" s="10"/>
    </row>
    <row r="7" spans="1:46" ht="17.399999999999999" customHeight="1" x14ac:dyDescent="0.4">
      <c r="A7" s="11"/>
      <c r="B7" s="37"/>
      <c r="C7" s="90" t="s">
        <v>25</v>
      </c>
      <c r="D7" s="90"/>
      <c r="E7" s="90"/>
      <c r="F7" s="90"/>
      <c r="G7" s="90"/>
      <c r="H7" s="36"/>
      <c r="I7" s="35" t="s">
        <v>18</v>
      </c>
      <c r="J7" s="3">
        <v>5000</v>
      </c>
      <c r="AG7" s="13"/>
      <c r="AI7" s="9"/>
    </row>
    <row r="8" spans="1:46" x14ac:dyDescent="0.4">
      <c r="B8" s="31"/>
      <c r="C8" s="31"/>
      <c r="D8" s="31"/>
      <c r="E8" s="31"/>
      <c r="F8" s="31"/>
      <c r="G8" s="31"/>
      <c r="H8" s="39"/>
      <c r="I8" s="35" t="s">
        <v>19</v>
      </c>
      <c r="J8" s="4">
        <v>0.2</v>
      </c>
      <c r="K8" s="12"/>
      <c r="L8" s="12"/>
      <c r="M8" s="12"/>
      <c r="N8" s="12"/>
      <c r="O8" s="12"/>
      <c r="P8" s="12"/>
      <c r="Q8" s="12"/>
      <c r="R8" s="12"/>
      <c r="S8" s="12"/>
      <c r="T8" s="12"/>
      <c r="U8" s="12"/>
      <c r="V8" s="12"/>
      <c r="W8" s="12"/>
      <c r="X8" s="12"/>
      <c r="Y8" s="12"/>
      <c r="Z8" s="12"/>
      <c r="AA8" s="12"/>
      <c r="AB8" s="12"/>
      <c r="AC8" s="12"/>
      <c r="AD8" s="12"/>
      <c r="AE8" s="12"/>
      <c r="AF8" s="5">
        <f>J7*(1+J8)</f>
        <v>6000</v>
      </c>
      <c r="AG8" s="13"/>
      <c r="AI8" s="9"/>
    </row>
    <row r="9" spans="1:46" x14ac:dyDescent="0.4">
      <c r="B9" s="31"/>
      <c r="C9" s="31"/>
      <c r="D9" s="31"/>
      <c r="E9" s="31"/>
      <c r="F9" s="31"/>
      <c r="G9" s="31"/>
      <c r="H9" s="31"/>
      <c r="I9" s="40" t="s">
        <v>20</v>
      </c>
      <c r="J9" s="4"/>
      <c r="AF9" s="5">
        <f>J7*(1-J9)</f>
        <v>5000</v>
      </c>
      <c r="AI9" s="9"/>
      <c r="AL9" s="10"/>
    </row>
    <row r="10" spans="1:46" s="8" customFormat="1" x14ac:dyDescent="0.4">
      <c r="D10" s="15"/>
      <c r="E10" s="16"/>
      <c r="F10" s="16"/>
      <c r="AE10" s="5"/>
      <c r="AF10" s="5"/>
      <c r="AG10" s="5"/>
      <c r="AH10" s="5"/>
      <c r="AI10" s="5"/>
      <c r="AJ10" s="5"/>
      <c r="AK10" s="5"/>
    </row>
    <row r="11" spans="1:46" x14ac:dyDescent="0.4">
      <c r="B11" s="91" t="s">
        <v>21</v>
      </c>
      <c r="C11" s="91"/>
      <c r="D11" s="91"/>
      <c r="E11" s="41" t="s">
        <v>1</v>
      </c>
      <c r="F11" s="42" t="s">
        <v>2</v>
      </c>
      <c r="G11" s="41" t="s">
        <v>3</v>
      </c>
      <c r="H11" s="43" t="s">
        <v>4</v>
      </c>
      <c r="I11" s="41" t="s">
        <v>5</v>
      </c>
      <c r="J11" s="43" t="s">
        <v>6</v>
      </c>
    </row>
    <row r="12" spans="1:46" x14ac:dyDescent="0.4">
      <c r="B12" s="92" t="s">
        <v>22</v>
      </c>
      <c r="C12" s="94" t="s">
        <v>48</v>
      </c>
      <c r="D12" s="44">
        <v>1</v>
      </c>
      <c r="E12" s="45">
        <v>158</v>
      </c>
      <c r="F12" s="46">
        <f>$E12*2</f>
        <v>316</v>
      </c>
      <c r="G12" s="45">
        <f>$E12*3</f>
        <v>474</v>
      </c>
      <c r="H12" s="46">
        <f>$E12*4</f>
        <v>632</v>
      </c>
      <c r="I12" s="45">
        <f>$E12*5</f>
        <v>790</v>
      </c>
      <c r="J12" s="46">
        <f>$E12*6</f>
        <v>948</v>
      </c>
    </row>
    <row r="13" spans="1:46" x14ac:dyDescent="0.4">
      <c r="B13" s="92"/>
      <c r="C13" s="94"/>
      <c r="D13" s="44">
        <v>0.8</v>
      </c>
      <c r="E13" s="45">
        <v>126</v>
      </c>
      <c r="F13" s="46">
        <f>$E13*2</f>
        <v>252</v>
      </c>
      <c r="G13" s="45">
        <f>$E13*3</f>
        <v>378</v>
      </c>
      <c r="H13" s="46">
        <f>$E13*4</f>
        <v>504</v>
      </c>
      <c r="I13" s="45">
        <f>$E13*5</f>
        <v>630</v>
      </c>
      <c r="J13" s="46">
        <f>$E13*6</f>
        <v>756</v>
      </c>
    </row>
    <row r="14" spans="1:46" x14ac:dyDescent="0.4">
      <c r="B14" s="92"/>
      <c r="C14" s="94"/>
      <c r="D14" s="44">
        <v>0.6</v>
      </c>
      <c r="E14" s="45">
        <v>89</v>
      </c>
      <c r="F14" s="46">
        <f>$E14*2</f>
        <v>178</v>
      </c>
      <c r="G14" s="45">
        <f>$E14*3</f>
        <v>267</v>
      </c>
      <c r="H14" s="46">
        <f>$E14*4</f>
        <v>356</v>
      </c>
      <c r="I14" s="45">
        <f>$E14*5</f>
        <v>445</v>
      </c>
      <c r="J14" s="46">
        <f>$E14*6</f>
        <v>534</v>
      </c>
    </row>
    <row r="15" spans="1:46" x14ac:dyDescent="0.4">
      <c r="B15" s="92"/>
      <c r="C15" s="94"/>
      <c r="D15" s="44">
        <v>0.4</v>
      </c>
      <c r="E15" s="45">
        <v>55</v>
      </c>
      <c r="F15" s="46">
        <f>$E15*2</f>
        <v>110</v>
      </c>
      <c r="G15" s="45">
        <f>$E15*3</f>
        <v>165</v>
      </c>
      <c r="H15" s="46">
        <f>$E15*4</f>
        <v>220</v>
      </c>
      <c r="I15" s="45">
        <f>$E15*5</f>
        <v>275</v>
      </c>
      <c r="J15" s="46">
        <f>$E15*6</f>
        <v>330</v>
      </c>
    </row>
    <row r="16" spans="1:46" ht="18" thickBot="1" x14ac:dyDescent="0.45">
      <c r="B16" s="93"/>
      <c r="C16" s="95"/>
      <c r="D16" s="47">
        <v>0.2</v>
      </c>
      <c r="E16" s="48">
        <v>17.399999999999999</v>
      </c>
      <c r="F16" s="49">
        <f>$E16*2</f>
        <v>34.799999999999997</v>
      </c>
      <c r="G16" s="48">
        <f>$E16*3</f>
        <v>52.199999999999996</v>
      </c>
      <c r="H16" s="49">
        <f>$E16*4</f>
        <v>69.599999999999994</v>
      </c>
      <c r="I16" s="48">
        <f>$E16*5</f>
        <v>87</v>
      </c>
      <c r="J16" s="49">
        <f>$E16*6</f>
        <v>104.39999999999999</v>
      </c>
    </row>
    <row r="17" spans="1:16" ht="18" customHeight="1" x14ac:dyDescent="0.4">
      <c r="A17" s="17"/>
      <c r="B17" s="50" t="s">
        <v>24</v>
      </c>
      <c r="C17" s="96" t="s">
        <v>23</v>
      </c>
      <c r="D17" s="51">
        <v>1</v>
      </c>
      <c r="E17" s="52">
        <f>E$100*$J17/$J$100</f>
        <v>1174.3695857333335</v>
      </c>
      <c r="F17" s="53">
        <f>F$100*$J17/$J$100</f>
        <v>2348.7391714666669</v>
      </c>
      <c r="G17" s="52">
        <f>G$100*$J17/$J$100</f>
        <v>3523.108757200001</v>
      </c>
      <c r="H17" s="53">
        <f>H$100*$J17/$J$100</f>
        <v>4697.4783429333338</v>
      </c>
      <c r="I17" s="52">
        <f>I$100*$J17/$J$100</f>
        <v>5871.847928666667</v>
      </c>
      <c r="J17" s="54">
        <f>(-7.3648*($D17*10)^2+365.3792*($D17*10)-116.7486)*($J$5/50)^0.9753*2.516</f>
        <v>7046.2175144000012</v>
      </c>
      <c r="P17" s="31"/>
    </row>
    <row r="18" spans="1:16" x14ac:dyDescent="0.4">
      <c r="B18" s="55" t="str">
        <f>J2 &amp; "/" &amp; J3 &amp; "/" &amp; J4 &amp; "C"</f>
        <v>75/65/20C</v>
      </c>
      <c r="C18" s="94"/>
      <c r="D18" s="44">
        <v>0.8</v>
      </c>
      <c r="E18" s="56">
        <f t="shared" ref="E18:H21" si="0">E$17*$J18/$J$17</f>
        <v>979.11725079999997</v>
      </c>
      <c r="F18" s="46">
        <f t="shared" si="0"/>
        <v>1958.2345015999999</v>
      </c>
      <c r="G18" s="56">
        <f t="shared" si="0"/>
        <v>2937.3517524000004</v>
      </c>
      <c r="H18" s="46">
        <f t="shared" si="0"/>
        <v>3916.4690031999999</v>
      </c>
      <c r="I18" s="56">
        <f>I$17*$J18/$J$17</f>
        <v>4895.5862540000007</v>
      </c>
      <c r="J18" s="57">
        <f>(-7.3648*($D18*10)^2+365.3792*($D18*10)-116.7486)*($J$5/50)^0.9753*2.516</f>
        <v>5874.7035048000007</v>
      </c>
    </row>
    <row r="19" spans="1:16" x14ac:dyDescent="0.4">
      <c r="B19" s="55"/>
      <c r="C19" s="94"/>
      <c r="D19" s="44">
        <v>0.6</v>
      </c>
      <c r="E19" s="56">
        <f t="shared" si="0"/>
        <v>759.15846680000004</v>
      </c>
      <c r="F19" s="46">
        <f t="shared" si="0"/>
        <v>1518.3169336000001</v>
      </c>
      <c r="G19" s="56">
        <f t="shared" si="0"/>
        <v>2277.475400400001</v>
      </c>
      <c r="H19" s="46">
        <f t="shared" si="0"/>
        <v>3036.6338672000002</v>
      </c>
      <c r="I19" s="56">
        <f t="shared" ref="I19:I21" si="1">I$17*$J19/$J$17</f>
        <v>3795.7923340000007</v>
      </c>
      <c r="J19" s="57">
        <f>(-7.3648*($D19*10)^2+365.3792*($D19*10)-116.7486)*($J$5/50)^0.9753*2.516</f>
        <v>4554.9508008000012</v>
      </c>
    </row>
    <row r="20" spans="1:16" x14ac:dyDescent="0.4">
      <c r="B20" s="55"/>
      <c r="C20" s="94"/>
      <c r="D20" s="44">
        <v>0.4</v>
      </c>
      <c r="E20" s="56">
        <f t="shared" si="0"/>
        <v>514.49323373333334</v>
      </c>
      <c r="F20" s="46">
        <f t="shared" si="0"/>
        <v>1028.9864674666667</v>
      </c>
      <c r="G20" s="56">
        <f t="shared" si="0"/>
        <v>1543.4797012000004</v>
      </c>
      <c r="H20" s="46">
        <f t="shared" si="0"/>
        <v>2057.9729349333334</v>
      </c>
      <c r="I20" s="56">
        <f t="shared" si="1"/>
        <v>2572.4661686666664</v>
      </c>
      <c r="J20" s="57">
        <f>(-7.3648*($D20*10)^2+365.3792*($D20*10)-116.7486)*($J$5/50)^0.9753*2.516</f>
        <v>3086.9594024000003</v>
      </c>
    </row>
    <row r="21" spans="1:16" ht="18" thickBot="1" x14ac:dyDescent="0.45">
      <c r="B21" s="58"/>
      <c r="C21" s="97"/>
      <c r="D21" s="59">
        <v>0.2</v>
      </c>
      <c r="E21" s="60">
        <f t="shared" si="0"/>
        <v>245.1215516</v>
      </c>
      <c r="F21" s="61">
        <f t="shared" si="0"/>
        <v>490.24310320000001</v>
      </c>
      <c r="G21" s="60">
        <f t="shared" si="0"/>
        <v>735.36465480000015</v>
      </c>
      <c r="H21" s="61">
        <f t="shared" si="0"/>
        <v>980.48620640000001</v>
      </c>
      <c r="I21" s="60">
        <f t="shared" si="1"/>
        <v>1225.6077579999999</v>
      </c>
      <c r="J21" s="62">
        <f>(-7.3648*($D21*10)^2+365.3792*($D21*10)-116.7486)*($J$5/50)^0.9753*2.516</f>
        <v>1470.7293096000001</v>
      </c>
    </row>
    <row r="22" spans="1:16" x14ac:dyDescent="0.4">
      <c r="A22" s="18"/>
      <c r="B22" s="98" t="s">
        <v>26</v>
      </c>
      <c r="C22" s="98"/>
      <c r="D22" s="98"/>
      <c r="E22" s="99" t="s">
        <v>56</v>
      </c>
      <c r="F22" s="99"/>
      <c r="G22" s="99"/>
      <c r="H22" s="99"/>
      <c r="I22" s="99"/>
      <c r="J22" s="99"/>
    </row>
    <row r="23" spans="1:16" x14ac:dyDescent="0.4">
      <c r="A23" s="18"/>
      <c r="B23" s="63" t="s">
        <v>27</v>
      </c>
      <c r="C23" s="64" t="s">
        <v>49</v>
      </c>
      <c r="D23" s="44"/>
      <c r="E23" s="65">
        <f t="shared" ref="E23:J23" si="2">E24*230</f>
        <v>16.3</v>
      </c>
      <c r="F23" s="66">
        <f t="shared" si="2"/>
        <v>21.099999999999998</v>
      </c>
      <c r="G23" s="65">
        <f t="shared" si="2"/>
        <v>25.9</v>
      </c>
      <c r="H23" s="66">
        <f t="shared" si="2"/>
        <v>30.7</v>
      </c>
      <c r="I23" s="65">
        <f t="shared" si="2"/>
        <v>35.5</v>
      </c>
      <c r="J23" s="66">
        <f t="shared" si="2"/>
        <v>40.299999999999997</v>
      </c>
    </row>
    <row r="24" spans="1:16" x14ac:dyDescent="0.4">
      <c r="A24" s="18"/>
      <c r="B24" s="67" t="s">
        <v>28</v>
      </c>
      <c r="C24" s="64" t="s">
        <v>8</v>
      </c>
      <c r="D24" s="44"/>
      <c r="E24" s="68">
        <v>7.0869565217391309E-2</v>
      </c>
      <c r="F24" s="69">
        <v>9.1739130434782601E-2</v>
      </c>
      <c r="G24" s="68">
        <v>0.11260869565217391</v>
      </c>
      <c r="H24" s="69">
        <v>0.13347826086956521</v>
      </c>
      <c r="I24" s="68">
        <v>0.15434782608695652</v>
      </c>
      <c r="J24" s="69">
        <v>0.17521739130434782</v>
      </c>
    </row>
    <row r="25" spans="1:16" x14ac:dyDescent="0.4">
      <c r="A25" s="18"/>
      <c r="B25" s="100" t="s">
        <v>29</v>
      </c>
      <c r="C25" s="101" t="s">
        <v>50</v>
      </c>
      <c r="D25" s="44">
        <v>1</v>
      </c>
      <c r="E25" s="45">
        <v>30</v>
      </c>
      <c r="F25" s="46">
        <v>31</v>
      </c>
      <c r="G25" s="45">
        <v>32</v>
      </c>
      <c r="H25" s="46">
        <v>34</v>
      </c>
      <c r="I25" s="45">
        <v>36</v>
      </c>
      <c r="J25" s="46">
        <v>37</v>
      </c>
    </row>
    <row r="26" spans="1:16" x14ac:dyDescent="0.4">
      <c r="A26" s="18"/>
      <c r="B26" s="100"/>
      <c r="C26" s="101"/>
      <c r="D26" s="44">
        <v>0.8</v>
      </c>
      <c r="E26" s="45">
        <v>24</v>
      </c>
      <c r="F26" s="46">
        <v>25.5</v>
      </c>
      <c r="G26" s="45">
        <v>26.5</v>
      </c>
      <c r="H26" s="46">
        <v>27.5</v>
      </c>
      <c r="I26" s="45">
        <v>29.5</v>
      </c>
      <c r="J26" s="46">
        <v>30.5</v>
      </c>
    </row>
    <row r="27" spans="1:16" x14ac:dyDescent="0.4">
      <c r="A27" s="18"/>
      <c r="B27" s="100"/>
      <c r="C27" s="101"/>
      <c r="D27" s="44">
        <v>0.6</v>
      </c>
      <c r="E27" s="45">
        <v>19</v>
      </c>
      <c r="F27" s="46">
        <v>20</v>
      </c>
      <c r="G27" s="45">
        <v>21</v>
      </c>
      <c r="H27" s="46">
        <v>21</v>
      </c>
      <c r="I27" s="45">
        <v>23</v>
      </c>
      <c r="J27" s="46">
        <v>24</v>
      </c>
    </row>
    <row r="28" spans="1:16" x14ac:dyDescent="0.4">
      <c r="A28" s="18"/>
      <c r="B28" s="100"/>
      <c r="C28" s="101"/>
      <c r="D28" s="44">
        <v>0.4</v>
      </c>
      <c r="E28" s="45">
        <v>17</v>
      </c>
      <c r="F28" s="46">
        <v>18</v>
      </c>
      <c r="G28" s="45">
        <v>19</v>
      </c>
      <c r="H28" s="46">
        <v>19</v>
      </c>
      <c r="I28" s="45">
        <v>20</v>
      </c>
      <c r="J28" s="46">
        <v>21</v>
      </c>
    </row>
    <row r="29" spans="1:16" x14ac:dyDescent="0.4">
      <c r="A29" s="18"/>
      <c r="B29" s="100"/>
      <c r="C29" s="101"/>
      <c r="D29" s="44">
        <v>0.2</v>
      </c>
      <c r="E29" s="45" t="s">
        <v>7</v>
      </c>
      <c r="F29" s="70" t="s">
        <v>7</v>
      </c>
      <c r="G29" s="45" t="s">
        <v>7</v>
      </c>
      <c r="H29" s="70" t="s">
        <v>7</v>
      </c>
      <c r="I29" s="45">
        <v>18</v>
      </c>
      <c r="J29" s="70">
        <v>19</v>
      </c>
    </row>
    <row r="30" spans="1:16" x14ac:dyDescent="0.4">
      <c r="A30" s="18"/>
      <c r="B30" s="67" t="s">
        <v>30</v>
      </c>
      <c r="C30" s="64" t="s">
        <v>51</v>
      </c>
      <c r="D30" s="44"/>
      <c r="E30" s="45">
        <f>E17/(1.163*($J$2-$J$3))</f>
        <v>100.97760840355403</v>
      </c>
      <c r="F30" s="46">
        <f t="shared" ref="F30:J30" si="3">F17/(1.163*($J$2-$J$3))</f>
        <v>201.95521680710806</v>
      </c>
      <c r="G30" s="45">
        <f t="shared" si="3"/>
        <v>302.93282521066214</v>
      </c>
      <c r="H30" s="46">
        <f t="shared" si="3"/>
        <v>403.91043361421612</v>
      </c>
      <c r="I30" s="45">
        <f t="shared" si="3"/>
        <v>504.88804201777015</v>
      </c>
      <c r="J30" s="46">
        <f t="shared" si="3"/>
        <v>605.86565042132418</v>
      </c>
    </row>
    <row r="31" spans="1:16" x14ac:dyDescent="0.4">
      <c r="A31" s="18"/>
      <c r="B31" s="67" t="s">
        <v>31</v>
      </c>
      <c r="C31" s="64" t="s">
        <v>52</v>
      </c>
      <c r="D31" s="44"/>
      <c r="E31" s="65">
        <f>0.41*(-0.00006*E30*E30*E30+0.04893*E30*E30-0.69919*E30-8.14817)/1000</f>
        <v>0.14693825220821721</v>
      </c>
      <c r="F31" s="71">
        <f>0.71*(-0.00006*F30*F30*F30+0.04893*F30*F30-0.69919*F30-8.14817)/1000</f>
        <v>0.95998083675491097</v>
      </c>
      <c r="G31" s="65">
        <f>1.224*(-0.00006*G30*G30*G30+0.04893*G30*G30-0.69919*G30-8.14817)/1000</f>
        <v>3.1852020041128308</v>
      </c>
      <c r="H31" s="71">
        <f>1.476*(-0.00006*H30*H30*H30+0.04893*H30*H30-0.69919*H30-8.14817)/1000</f>
        <v>5.5177822485578911</v>
      </c>
      <c r="I31" s="65">
        <f>1.99*(-0.00006*I30*I30*I30+0.04893*I30*I30-0.69919*I30-8.14817)/1000</f>
        <v>8.7352261392463113</v>
      </c>
      <c r="J31" s="71">
        <f>2.51*(-0.00006*J30*J30*J30+0.04893*J30*J30-0.69919*J30-8.14817)/1000</f>
        <v>10.505116920732759</v>
      </c>
    </row>
    <row r="32" spans="1:16" x14ac:dyDescent="0.4">
      <c r="B32" s="72" t="s">
        <v>32</v>
      </c>
      <c r="C32" s="73" t="s">
        <v>53</v>
      </c>
      <c r="D32" s="89">
        <v>1.6</v>
      </c>
      <c r="E32" s="89"/>
      <c r="F32" s="89"/>
      <c r="G32" s="89"/>
      <c r="H32" s="89"/>
      <c r="I32" s="89"/>
      <c r="J32" s="89"/>
    </row>
    <row r="33" spans="1:46" x14ac:dyDescent="0.4">
      <c r="B33" s="88" t="s">
        <v>33</v>
      </c>
      <c r="C33" s="88"/>
      <c r="D33" s="89" t="s">
        <v>42</v>
      </c>
      <c r="E33" s="89"/>
      <c r="F33" s="89"/>
      <c r="G33" s="89"/>
      <c r="H33" s="89"/>
      <c r="I33" s="89"/>
      <c r="J33" s="89"/>
    </row>
    <row r="34" spans="1:46" x14ac:dyDescent="0.4">
      <c r="B34" s="88" t="s">
        <v>34</v>
      </c>
      <c r="C34" s="88"/>
      <c r="D34" s="89" t="s">
        <v>43</v>
      </c>
      <c r="E34" s="89"/>
      <c r="F34" s="89"/>
      <c r="G34" s="89"/>
      <c r="H34" s="89"/>
      <c r="I34" s="89"/>
      <c r="J34" s="89"/>
    </row>
    <row r="35" spans="1:46" x14ac:dyDescent="0.4">
      <c r="B35" s="88" t="s">
        <v>35</v>
      </c>
      <c r="C35" s="88"/>
      <c r="D35" s="104" t="s">
        <v>44</v>
      </c>
      <c r="E35" s="105"/>
      <c r="F35" s="105"/>
      <c r="G35" s="105"/>
      <c r="H35" s="105"/>
      <c r="I35" s="105"/>
      <c r="J35" s="106"/>
    </row>
    <row r="36" spans="1:46" x14ac:dyDescent="0.4">
      <c r="A36" s="18"/>
      <c r="B36" s="102" t="s">
        <v>36</v>
      </c>
      <c r="C36" s="103"/>
      <c r="D36" s="89" t="s">
        <v>45</v>
      </c>
      <c r="E36" s="89"/>
      <c r="F36" s="89"/>
      <c r="G36" s="89"/>
      <c r="H36" s="89"/>
      <c r="I36" s="89"/>
      <c r="J36" s="89"/>
      <c r="AE36" s="17"/>
      <c r="AF36" s="17"/>
      <c r="AL36" s="17"/>
      <c r="AM36" s="17"/>
      <c r="AN36" s="17"/>
      <c r="AO36" s="17"/>
      <c r="AP36" s="17"/>
      <c r="AQ36" s="17"/>
      <c r="AR36" s="17"/>
      <c r="AS36" s="17"/>
      <c r="AT36" s="17"/>
    </row>
    <row r="37" spans="1:46" x14ac:dyDescent="0.4">
      <c r="A37" s="18"/>
      <c r="B37" s="102" t="s">
        <v>37</v>
      </c>
      <c r="C37" s="103"/>
      <c r="D37" s="89" t="s">
        <v>46</v>
      </c>
      <c r="E37" s="89"/>
      <c r="F37" s="89"/>
      <c r="G37" s="89"/>
      <c r="H37" s="89"/>
      <c r="I37" s="89"/>
      <c r="J37" s="89"/>
      <c r="AE37" s="17"/>
      <c r="AF37" s="17"/>
      <c r="AL37" s="17"/>
      <c r="AM37" s="17"/>
      <c r="AN37" s="17"/>
      <c r="AO37" s="17"/>
      <c r="AP37" s="17"/>
      <c r="AQ37" s="17"/>
      <c r="AR37" s="17"/>
      <c r="AS37" s="17"/>
      <c r="AT37" s="17"/>
    </row>
    <row r="38" spans="1:46" x14ac:dyDescent="0.4">
      <c r="A38" s="18"/>
      <c r="B38" s="74" t="s">
        <v>38</v>
      </c>
      <c r="C38" s="44" t="s">
        <v>54</v>
      </c>
      <c r="D38" s="75"/>
      <c r="E38" s="76" t="s">
        <v>57</v>
      </c>
      <c r="F38" s="77" t="s">
        <v>58</v>
      </c>
      <c r="G38" s="76" t="s">
        <v>59</v>
      </c>
      <c r="H38" s="78" t="s">
        <v>60</v>
      </c>
      <c r="I38" s="79" t="s">
        <v>61</v>
      </c>
      <c r="J38" s="78" t="s">
        <v>62</v>
      </c>
      <c r="AE38" s="17"/>
      <c r="AF38" s="17"/>
      <c r="AL38" s="17"/>
      <c r="AM38" s="17"/>
      <c r="AN38" s="17"/>
      <c r="AO38" s="17"/>
      <c r="AP38" s="17"/>
      <c r="AQ38" s="17"/>
      <c r="AR38" s="17"/>
      <c r="AS38" s="17"/>
      <c r="AT38" s="17"/>
    </row>
    <row r="39" spans="1:46" x14ac:dyDescent="0.4">
      <c r="A39" s="18"/>
      <c r="B39" s="74" t="s">
        <v>39</v>
      </c>
      <c r="C39" s="44" t="s">
        <v>54</v>
      </c>
      <c r="D39" s="75"/>
      <c r="E39" s="80" t="s">
        <v>9</v>
      </c>
      <c r="F39" s="81" t="s">
        <v>10</v>
      </c>
      <c r="G39" s="82" t="s">
        <v>11</v>
      </c>
      <c r="H39" s="83" t="s">
        <v>12</v>
      </c>
      <c r="I39" s="80" t="s">
        <v>13</v>
      </c>
      <c r="J39" s="84" t="s">
        <v>14</v>
      </c>
      <c r="AE39" s="17"/>
      <c r="AF39" s="17"/>
      <c r="AL39" s="17"/>
      <c r="AM39" s="17"/>
      <c r="AN39" s="17"/>
      <c r="AO39" s="17"/>
      <c r="AP39" s="17"/>
      <c r="AQ39" s="17"/>
      <c r="AR39" s="17"/>
      <c r="AS39" s="17"/>
      <c r="AT39" s="17"/>
    </row>
    <row r="40" spans="1:46" x14ac:dyDescent="0.4">
      <c r="A40" s="18"/>
      <c r="B40" s="74" t="s">
        <v>40</v>
      </c>
      <c r="C40" s="44" t="s">
        <v>55</v>
      </c>
      <c r="D40" s="75"/>
      <c r="E40" s="85">
        <v>4.75</v>
      </c>
      <c r="F40" s="86">
        <v>6.62</v>
      </c>
      <c r="G40" s="85">
        <v>9.74</v>
      </c>
      <c r="H40" s="86">
        <v>11.3</v>
      </c>
      <c r="I40" s="85">
        <v>14.5</v>
      </c>
      <c r="J40" s="86">
        <v>16.510000000000002</v>
      </c>
      <c r="AE40" s="17"/>
      <c r="AF40" s="17"/>
      <c r="AL40" s="17"/>
      <c r="AM40" s="17"/>
      <c r="AN40" s="17"/>
      <c r="AO40" s="17"/>
      <c r="AP40" s="17"/>
      <c r="AQ40" s="17"/>
      <c r="AR40" s="17"/>
      <c r="AS40" s="17"/>
      <c r="AT40" s="17"/>
    </row>
    <row r="41" spans="1:46" x14ac:dyDescent="0.4">
      <c r="A41" s="18"/>
      <c r="B41" s="74" t="s">
        <v>41</v>
      </c>
      <c r="C41" s="44" t="s">
        <v>55</v>
      </c>
      <c r="D41" s="75"/>
      <c r="E41" s="85">
        <f>E40+0.5</f>
        <v>5.25</v>
      </c>
      <c r="F41" s="86">
        <f>F40+0.68</f>
        <v>7.3</v>
      </c>
      <c r="G41" s="85">
        <f>G40+0.93</f>
        <v>10.67</v>
      </c>
      <c r="H41" s="86">
        <f>H40+1.13</f>
        <v>12.43</v>
      </c>
      <c r="I41" s="85">
        <f>I40+1.38</f>
        <v>15.879999999999999</v>
      </c>
      <c r="J41" s="86">
        <f>J40+1.58</f>
        <v>18.090000000000003</v>
      </c>
      <c r="AE41" s="17"/>
      <c r="AF41" s="17"/>
      <c r="AL41" s="17"/>
      <c r="AM41" s="17"/>
      <c r="AN41" s="17"/>
      <c r="AO41" s="17"/>
      <c r="AP41" s="17"/>
      <c r="AQ41" s="17"/>
      <c r="AR41" s="17"/>
      <c r="AS41" s="17"/>
      <c r="AT41" s="17"/>
    </row>
    <row r="42" spans="1:46" x14ac:dyDescent="0.4">
      <c r="A42" s="18"/>
      <c r="B42" s="18"/>
      <c r="C42" s="18"/>
      <c r="D42" s="19"/>
      <c r="E42" s="20"/>
      <c r="F42" s="20"/>
      <c r="G42" s="20"/>
      <c r="H42" s="20"/>
      <c r="I42" s="20"/>
      <c r="J42" s="20"/>
      <c r="AE42" s="17"/>
      <c r="AF42" s="17"/>
      <c r="AL42" s="17"/>
      <c r="AM42" s="17"/>
      <c r="AN42" s="17"/>
      <c r="AO42" s="17"/>
      <c r="AP42" s="17"/>
      <c r="AQ42" s="17"/>
      <c r="AR42" s="17"/>
      <c r="AS42" s="17"/>
      <c r="AT42" s="17"/>
    </row>
    <row r="43" spans="1:46" x14ac:dyDescent="0.4">
      <c r="A43" s="18"/>
      <c r="B43" s="18"/>
      <c r="C43" s="18"/>
      <c r="D43" s="19"/>
      <c r="E43" s="20"/>
      <c r="F43" s="20"/>
      <c r="G43" s="20"/>
      <c r="H43" s="20"/>
      <c r="I43" s="20"/>
      <c r="J43" s="20"/>
      <c r="AE43" s="17"/>
      <c r="AF43" s="17"/>
      <c r="AL43" s="17"/>
      <c r="AM43" s="17"/>
      <c r="AN43" s="17"/>
      <c r="AO43" s="17"/>
      <c r="AP43" s="17"/>
      <c r="AQ43" s="17"/>
      <c r="AR43" s="17"/>
      <c r="AS43" s="17"/>
      <c r="AT43" s="17"/>
    </row>
    <row r="44" spans="1:46" x14ac:dyDescent="0.4">
      <c r="A44" s="18"/>
      <c r="B44" s="18"/>
      <c r="C44" s="18"/>
      <c r="D44" s="19"/>
      <c r="E44" s="20"/>
      <c r="F44" s="20"/>
      <c r="G44" s="20"/>
      <c r="H44" s="20"/>
      <c r="I44" s="20"/>
      <c r="J44" s="20"/>
      <c r="AE44" s="17"/>
      <c r="AF44" s="17"/>
      <c r="AL44" s="17"/>
      <c r="AM44" s="17"/>
      <c r="AN44" s="17"/>
      <c r="AO44" s="17"/>
      <c r="AP44" s="17"/>
      <c r="AQ44" s="17"/>
      <c r="AR44" s="17"/>
      <c r="AS44" s="17"/>
      <c r="AT44" s="17"/>
    </row>
    <row r="45" spans="1:46" x14ac:dyDescent="0.4">
      <c r="A45" s="18"/>
      <c r="B45" s="18"/>
      <c r="C45" s="18"/>
      <c r="D45" s="19"/>
      <c r="E45" s="20"/>
      <c r="F45" s="20"/>
      <c r="G45" s="20"/>
      <c r="H45" s="20"/>
      <c r="I45" s="20"/>
      <c r="J45" s="20"/>
      <c r="AE45" s="17"/>
      <c r="AF45" s="17"/>
      <c r="AL45" s="17"/>
      <c r="AM45" s="17"/>
      <c r="AN45" s="17"/>
      <c r="AO45" s="17"/>
      <c r="AP45" s="17"/>
      <c r="AQ45" s="17"/>
      <c r="AR45" s="17"/>
      <c r="AS45" s="17"/>
      <c r="AT45" s="17"/>
    </row>
    <row r="46" spans="1:46" x14ac:dyDescent="0.4">
      <c r="A46" s="18"/>
      <c r="B46" s="18"/>
      <c r="C46" s="18"/>
      <c r="D46" s="19"/>
      <c r="E46" s="20"/>
      <c r="F46" s="20"/>
      <c r="G46" s="20"/>
      <c r="H46" s="20"/>
      <c r="I46" s="20"/>
      <c r="J46" s="20"/>
      <c r="AE46" s="17"/>
      <c r="AF46" s="17"/>
      <c r="AL46" s="17"/>
      <c r="AM46" s="17"/>
      <c r="AN46" s="17"/>
      <c r="AO46" s="17"/>
      <c r="AP46" s="17"/>
      <c r="AQ46" s="17"/>
      <c r="AR46" s="17"/>
      <c r="AS46" s="17"/>
      <c r="AT46" s="17"/>
    </row>
    <row r="47" spans="1:46" x14ac:dyDescent="0.4">
      <c r="A47" s="18"/>
      <c r="B47" s="18"/>
      <c r="C47" s="18"/>
      <c r="D47" s="19"/>
      <c r="E47" s="20"/>
      <c r="F47" s="20"/>
      <c r="G47" s="20"/>
      <c r="H47" s="20"/>
      <c r="I47" s="20"/>
      <c r="J47" s="20"/>
      <c r="AE47" s="17"/>
      <c r="AF47" s="17"/>
      <c r="AL47" s="17"/>
      <c r="AM47" s="17"/>
      <c r="AN47" s="17"/>
      <c r="AO47" s="17"/>
      <c r="AP47" s="17"/>
      <c r="AQ47" s="17"/>
      <c r="AR47" s="17"/>
      <c r="AS47" s="17"/>
      <c r="AT47" s="17"/>
    </row>
    <row r="48" spans="1:46" x14ac:dyDescent="0.4">
      <c r="A48" s="18"/>
      <c r="B48" s="18"/>
      <c r="C48" s="18"/>
      <c r="D48" s="19"/>
      <c r="E48" s="20"/>
      <c r="F48" s="20"/>
      <c r="G48" s="20"/>
      <c r="H48" s="20"/>
      <c r="I48" s="20"/>
      <c r="J48" s="20"/>
      <c r="AE48" s="17"/>
      <c r="AF48" s="17"/>
      <c r="AL48" s="17"/>
      <c r="AM48" s="17"/>
      <c r="AN48" s="17"/>
      <c r="AO48" s="17"/>
      <c r="AP48" s="17"/>
      <c r="AQ48" s="17"/>
      <c r="AR48" s="17"/>
      <c r="AS48" s="17"/>
      <c r="AT48" s="17"/>
    </row>
    <row r="49" spans="1:46" x14ac:dyDescent="0.4">
      <c r="A49" s="18"/>
      <c r="B49" s="18"/>
      <c r="C49" s="18"/>
      <c r="D49" s="19"/>
      <c r="E49" s="20"/>
      <c r="F49" s="20"/>
      <c r="G49" s="20"/>
      <c r="H49" s="20"/>
      <c r="I49" s="20"/>
      <c r="J49" s="20"/>
      <c r="AE49" s="17"/>
      <c r="AF49" s="17"/>
      <c r="AL49" s="17"/>
      <c r="AM49" s="17"/>
      <c r="AN49" s="17"/>
      <c r="AO49" s="17"/>
      <c r="AP49" s="17"/>
      <c r="AQ49" s="17"/>
      <c r="AR49" s="17"/>
      <c r="AS49" s="17"/>
      <c r="AT49" s="17"/>
    </row>
    <row r="50" spans="1:46" x14ac:dyDescent="0.4">
      <c r="A50" s="18"/>
      <c r="B50" s="18"/>
      <c r="C50" s="18"/>
      <c r="D50" s="19"/>
      <c r="E50" s="20"/>
      <c r="F50" s="20"/>
      <c r="G50" s="20"/>
      <c r="H50" s="20"/>
      <c r="I50" s="20"/>
      <c r="J50" s="20"/>
      <c r="AE50" s="17"/>
      <c r="AF50" s="17"/>
      <c r="AL50" s="17"/>
      <c r="AM50" s="17"/>
      <c r="AN50" s="17"/>
      <c r="AO50" s="17"/>
      <c r="AP50" s="17"/>
      <c r="AQ50" s="17"/>
      <c r="AR50" s="17"/>
      <c r="AS50" s="17"/>
      <c r="AT50" s="17"/>
    </row>
    <row r="51" spans="1:46" x14ac:dyDescent="0.4">
      <c r="A51" s="18"/>
      <c r="B51" s="18"/>
      <c r="C51" s="18"/>
      <c r="D51" s="19"/>
      <c r="E51" s="20"/>
      <c r="F51" s="20"/>
      <c r="G51" s="20"/>
      <c r="H51" s="20"/>
      <c r="I51" s="20"/>
      <c r="J51" s="20"/>
      <c r="AE51" s="17"/>
      <c r="AF51" s="17"/>
      <c r="AL51" s="17"/>
      <c r="AM51" s="17"/>
      <c r="AN51" s="17"/>
      <c r="AO51" s="17"/>
      <c r="AP51" s="17"/>
      <c r="AQ51" s="17"/>
      <c r="AR51" s="17"/>
      <c r="AS51" s="17"/>
      <c r="AT51" s="17"/>
    </row>
    <row r="52" spans="1:46" x14ac:dyDescent="0.4">
      <c r="A52" s="18"/>
      <c r="B52" s="18"/>
      <c r="C52" s="18"/>
      <c r="D52" s="19"/>
      <c r="E52" s="20"/>
      <c r="F52" s="20"/>
      <c r="G52" s="20"/>
      <c r="H52" s="20"/>
      <c r="I52" s="20"/>
      <c r="J52" s="20"/>
      <c r="AE52" s="17"/>
      <c r="AF52" s="17"/>
      <c r="AL52" s="17"/>
      <c r="AM52" s="17"/>
      <c r="AN52" s="17"/>
      <c r="AO52" s="17"/>
      <c r="AP52" s="17"/>
      <c r="AQ52" s="17"/>
      <c r="AR52" s="17"/>
      <c r="AS52" s="17"/>
      <c r="AT52" s="17"/>
    </row>
    <row r="53" spans="1:46" x14ac:dyDescent="0.4">
      <c r="A53" s="18"/>
      <c r="B53" s="18"/>
      <c r="C53" s="18"/>
      <c r="D53" s="19"/>
      <c r="E53" s="20"/>
      <c r="F53" s="20"/>
      <c r="G53" s="20"/>
      <c r="H53" s="20"/>
      <c r="I53" s="20"/>
      <c r="J53" s="20"/>
      <c r="AE53" s="17"/>
      <c r="AF53" s="17"/>
      <c r="AL53" s="17"/>
      <c r="AM53" s="17"/>
      <c r="AN53" s="17"/>
      <c r="AO53" s="17"/>
      <c r="AP53" s="17"/>
      <c r="AQ53" s="17"/>
      <c r="AR53" s="17"/>
      <c r="AS53" s="17"/>
      <c r="AT53" s="17"/>
    </row>
    <row r="54" spans="1:46" x14ac:dyDescent="0.4">
      <c r="A54" s="18"/>
      <c r="B54" s="18"/>
      <c r="C54" s="18"/>
      <c r="D54" s="19"/>
      <c r="E54" s="20"/>
      <c r="F54" s="20"/>
      <c r="G54" s="20"/>
      <c r="H54" s="20"/>
      <c r="I54" s="20"/>
      <c r="J54" s="20"/>
      <c r="AE54" s="17"/>
      <c r="AF54" s="17"/>
      <c r="AL54" s="17"/>
      <c r="AM54" s="17"/>
      <c r="AN54" s="17"/>
      <c r="AO54" s="17"/>
      <c r="AP54" s="17"/>
      <c r="AQ54" s="17"/>
      <c r="AR54" s="17"/>
      <c r="AS54" s="17"/>
      <c r="AT54" s="17"/>
    </row>
    <row r="55" spans="1:46" x14ac:dyDescent="0.4">
      <c r="A55" s="18"/>
      <c r="B55" s="18"/>
      <c r="C55" s="18"/>
      <c r="D55" s="19"/>
      <c r="E55" s="20"/>
      <c r="F55" s="20"/>
      <c r="G55" s="20"/>
      <c r="H55" s="20"/>
      <c r="I55" s="20"/>
      <c r="J55" s="20"/>
      <c r="AE55" s="17"/>
      <c r="AF55" s="17"/>
      <c r="AL55" s="17"/>
      <c r="AM55" s="17"/>
      <c r="AN55" s="17"/>
      <c r="AO55" s="17"/>
      <c r="AP55" s="17"/>
      <c r="AQ55" s="17"/>
      <c r="AR55" s="17"/>
      <c r="AS55" s="17"/>
      <c r="AT55" s="17"/>
    </row>
    <row r="56" spans="1:46" x14ac:dyDescent="0.4">
      <c r="A56" s="18"/>
      <c r="B56" s="18"/>
      <c r="C56" s="18"/>
      <c r="D56" s="19"/>
      <c r="E56" s="20"/>
      <c r="F56" s="20"/>
      <c r="G56" s="20"/>
      <c r="H56" s="20"/>
      <c r="I56" s="20"/>
      <c r="J56" s="20"/>
      <c r="AE56" s="17"/>
      <c r="AF56" s="17"/>
      <c r="AL56" s="17"/>
      <c r="AM56" s="17"/>
      <c r="AN56" s="17"/>
      <c r="AO56" s="17"/>
      <c r="AP56" s="17"/>
      <c r="AQ56" s="17"/>
      <c r="AR56" s="17"/>
      <c r="AS56" s="17"/>
      <c r="AT56" s="17"/>
    </row>
    <row r="57" spans="1:46" x14ac:dyDescent="0.4">
      <c r="A57" s="18"/>
      <c r="B57" s="18"/>
      <c r="C57" s="18"/>
      <c r="D57" s="19"/>
      <c r="E57" s="20"/>
      <c r="F57" s="20"/>
      <c r="G57" s="20"/>
      <c r="H57" s="20"/>
      <c r="I57" s="20"/>
      <c r="J57" s="20"/>
      <c r="AE57" s="17"/>
      <c r="AF57" s="17"/>
      <c r="AL57" s="17"/>
      <c r="AM57" s="17"/>
      <c r="AN57" s="17"/>
      <c r="AO57" s="17"/>
      <c r="AP57" s="17"/>
      <c r="AQ57" s="17"/>
      <c r="AR57" s="17"/>
      <c r="AS57" s="17"/>
      <c r="AT57" s="17"/>
    </row>
    <row r="58" spans="1:46" x14ac:dyDescent="0.4">
      <c r="A58" s="18"/>
      <c r="B58" s="18"/>
      <c r="C58" s="18"/>
      <c r="D58" s="19"/>
      <c r="E58" s="20"/>
      <c r="F58" s="20"/>
      <c r="G58" s="20"/>
      <c r="H58" s="20"/>
      <c r="I58" s="20"/>
      <c r="J58" s="20"/>
      <c r="AE58" s="17"/>
      <c r="AF58" s="17"/>
      <c r="AL58" s="17"/>
      <c r="AM58" s="17"/>
      <c r="AN58" s="17"/>
      <c r="AO58" s="17"/>
      <c r="AP58" s="17"/>
      <c r="AQ58" s="17"/>
      <c r="AR58" s="17"/>
      <c r="AS58" s="17"/>
      <c r="AT58" s="17"/>
    </row>
    <row r="59" spans="1:46" x14ac:dyDescent="0.4">
      <c r="A59" s="18"/>
      <c r="B59" s="18"/>
      <c r="C59" s="18"/>
      <c r="D59" s="19"/>
      <c r="E59" s="20"/>
      <c r="F59" s="20"/>
      <c r="G59" s="20"/>
      <c r="H59" s="20"/>
      <c r="I59" s="20"/>
      <c r="J59" s="20"/>
      <c r="AE59" s="17"/>
      <c r="AF59" s="17"/>
      <c r="AL59" s="17"/>
      <c r="AM59" s="17"/>
      <c r="AN59" s="17"/>
      <c r="AO59" s="17"/>
      <c r="AP59" s="17"/>
      <c r="AQ59" s="17"/>
      <c r="AR59" s="17"/>
      <c r="AS59" s="17"/>
      <c r="AT59" s="17"/>
    </row>
    <row r="60" spans="1:46" x14ac:dyDescent="0.4">
      <c r="A60" s="18"/>
      <c r="B60" s="18"/>
      <c r="C60" s="18"/>
      <c r="D60" s="19"/>
      <c r="E60" s="20"/>
      <c r="F60" s="20"/>
      <c r="G60" s="20"/>
      <c r="H60" s="20"/>
      <c r="I60" s="20"/>
      <c r="J60" s="20"/>
      <c r="AE60" s="17"/>
      <c r="AF60" s="17"/>
      <c r="AL60" s="17"/>
      <c r="AM60" s="17"/>
      <c r="AN60" s="17"/>
      <c r="AO60" s="17"/>
      <c r="AP60" s="17"/>
      <c r="AQ60" s="17"/>
      <c r="AR60" s="17"/>
      <c r="AS60" s="17"/>
      <c r="AT60" s="17"/>
    </row>
    <row r="61" spans="1:46" x14ac:dyDescent="0.4">
      <c r="A61" s="18"/>
      <c r="B61" s="18"/>
      <c r="C61" s="18"/>
      <c r="D61" s="19"/>
      <c r="E61" s="20"/>
      <c r="F61" s="20"/>
      <c r="G61" s="20"/>
      <c r="H61" s="20"/>
      <c r="I61" s="20"/>
      <c r="J61" s="20"/>
      <c r="AE61" s="17"/>
      <c r="AF61" s="17"/>
      <c r="AL61" s="17"/>
      <c r="AM61" s="17"/>
      <c r="AN61" s="17"/>
      <c r="AO61" s="17"/>
      <c r="AP61" s="17"/>
      <c r="AQ61" s="17"/>
      <c r="AR61" s="17"/>
      <c r="AS61" s="17"/>
      <c r="AT61" s="17"/>
    </row>
    <row r="62" spans="1:46" x14ac:dyDescent="0.4">
      <c r="A62" s="18"/>
      <c r="B62" s="18"/>
      <c r="C62" s="18"/>
      <c r="D62" s="19"/>
      <c r="E62" s="20"/>
      <c r="F62" s="20"/>
      <c r="G62" s="20"/>
      <c r="H62" s="20"/>
      <c r="I62" s="20"/>
      <c r="J62" s="20"/>
      <c r="AE62" s="17"/>
      <c r="AF62" s="17"/>
      <c r="AL62" s="17"/>
      <c r="AM62" s="17"/>
      <c r="AN62" s="17"/>
      <c r="AO62" s="17"/>
      <c r="AP62" s="17"/>
      <c r="AQ62" s="17"/>
      <c r="AR62" s="17"/>
      <c r="AS62" s="17"/>
      <c r="AT62" s="17"/>
    </row>
    <row r="63" spans="1:46" x14ac:dyDescent="0.4">
      <c r="A63" s="18"/>
      <c r="B63" s="18"/>
      <c r="C63" s="18"/>
      <c r="D63" s="19"/>
      <c r="E63" s="20"/>
      <c r="F63" s="20"/>
      <c r="G63" s="20"/>
      <c r="H63" s="20"/>
      <c r="I63" s="20"/>
      <c r="J63" s="20"/>
      <c r="AE63" s="17"/>
      <c r="AF63" s="17"/>
      <c r="AL63" s="17"/>
      <c r="AM63" s="17"/>
      <c r="AN63" s="17"/>
      <c r="AO63" s="17"/>
      <c r="AP63" s="17"/>
      <c r="AQ63" s="17"/>
      <c r="AR63" s="17"/>
      <c r="AS63" s="17"/>
      <c r="AT63" s="17"/>
    </row>
    <row r="64" spans="1:46" x14ac:dyDescent="0.4">
      <c r="A64" s="18"/>
      <c r="B64" s="18"/>
      <c r="C64" s="18"/>
      <c r="D64" s="19"/>
      <c r="E64" s="20"/>
      <c r="F64" s="20"/>
      <c r="G64" s="20"/>
      <c r="H64" s="20"/>
      <c r="I64" s="20"/>
      <c r="J64" s="20"/>
      <c r="AE64" s="17"/>
      <c r="AF64" s="17"/>
      <c r="AL64" s="17"/>
      <c r="AM64" s="17"/>
      <c r="AN64" s="17"/>
      <c r="AO64" s="17"/>
      <c r="AP64" s="17"/>
      <c r="AQ64" s="17"/>
      <c r="AR64" s="17"/>
      <c r="AS64" s="17"/>
      <c r="AT64" s="17"/>
    </row>
    <row r="65" spans="1:46" x14ac:dyDescent="0.4">
      <c r="A65" s="18"/>
      <c r="B65" s="18"/>
      <c r="C65" s="18"/>
      <c r="D65" s="19"/>
      <c r="E65" s="20"/>
      <c r="F65" s="20"/>
      <c r="G65" s="20"/>
      <c r="H65" s="20"/>
      <c r="I65" s="20"/>
      <c r="J65" s="20"/>
      <c r="AE65" s="17"/>
      <c r="AF65" s="17"/>
      <c r="AL65" s="17"/>
      <c r="AM65" s="17"/>
      <c r="AN65" s="17"/>
      <c r="AO65" s="17"/>
      <c r="AP65" s="17"/>
      <c r="AQ65" s="17"/>
      <c r="AR65" s="17"/>
      <c r="AS65" s="17"/>
      <c r="AT65" s="17"/>
    </row>
    <row r="66" spans="1:46" x14ac:dyDescent="0.4">
      <c r="A66" s="18"/>
      <c r="B66" s="18"/>
      <c r="C66" s="18"/>
      <c r="D66" s="19"/>
      <c r="E66" s="20"/>
      <c r="F66" s="20"/>
      <c r="G66" s="20"/>
      <c r="H66" s="20"/>
      <c r="I66" s="20"/>
      <c r="J66" s="20"/>
      <c r="AE66" s="17"/>
      <c r="AF66" s="17"/>
      <c r="AL66" s="17"/>
      <c r="AM66" s="17"/>
      <c r="AN66" s="17"/>
      <c r="AO66" s="17"/>
      <c r="AP66" s="17"/>
      <c r="AQ66" s="17"/>
      <c r="AR66" s="17"/>
      <c r="AS66" s="17"/>
      <c r="AT66" s="17"/>
    </row>
    <row r="67" spans="1:46" x14ac:dyDescent="0.4">
      <c r="A67" s="18"/>
      <c r="B67" s="18"/>
      <c r="C67" s="18"/>
      <c r="D67" s="19"/>
      <c r="E67" s="20"/>
      <c r="F67" s="20"/>
      <c r="G67" s="20"/>
      <c r="H67" s="20"/>
      <c r="I67" s="20"/>
      <c r="J67" s="20"/>
      <c r="AE67" s="17"/>
      <c r="AF67" s="17"/>
      <c r="AL67" s="17"/>
      <c r="AM67" s="17"/>
      <c r="AN67" s="17"/>
      <c r="AO67" s="17"/>
      <c r="AP67" s="17"/>
      <c r="AQ67" s="17"/>
      <c r="AR67" s="17"/>
      <c r="AS67" s="17"/>
      <c r="AT67" s="17"/>
    </row>
    <row r="68" spans="1:46" x14ac:dyDescent="0.4">
      <c r="A68" s="18"/>
      <c r="B68" s="18"/>
      <c r="C68" s="18"/>
      <c r="D68" s="19"/>
      <c r="E68" s="20"/>
      <c r="F68" s="20"/>
      <c r="G68" s="20"/>
      <c r="H68" s="20"/>
      <c r="I68" s="20"/>
      <c r="J68" s="20"/>
      <c r="AE68" s="17"/>
      <c r="AF68" s="17"/>
      <c r="AL68" s="17"/>
      <c r="AM68" s="17"/>
      <c r="AN68" s="17"/>
      <c r="AO68" s="17"/>
      <c r="AP68" s="17"/>
      <c r="AQ68" s="17"/>
      <c r="AR68" s="17"/>
      <c r="AS68" s="17"/>
      <c r="AT68" s="17"/>
    </row>
    <row r="69" spans="1:46" x14ac:dyDescent="0.4">
      <c r="A69" s="18"/>
      <c r="B69" s="18"/>
      <c r="C69" s="18"/>
      <c r="D69" s="19"/>
      <c r="E69" s="20"/>
      <c r="F69" s="20"/>
      <c r="G69" s="20"/>
      <c r="H69" s="20"/>
      <c r="I69" s="20"/>
      <c r="J69" s="20"/>
      <c r="AE69" s="17"/>
      <c r="AF69" s="17"/>
      <c r="AL69" s="17"/>
      <c r="AM69" s="17"/>
      <c r="AN69" s="17"/>
      <c r="AO69" s="17"/>
      <c r="AP69" s="17"/>
      <c r="AQ69" s="17"/>
      <c r="AR69" s="17"/>
      <c r="AS69" s="17"/>
      <c r="AT69" s="17"/>
    </row>
    <row r="70" spans="1:46" x14ac:dyDescent="0.4">
      <c r="A70" s="18"/>
      <c r="B70" s="18"/>
      <c r="C70" s="18"/>
      <c r="D70" s="19"/>
      <c r="E70" s="20"/>
      <c r="F70" s="20"/>
      <c r="G70" s="20"/>
      <c r="H70" s="20"/>
      <c r="I70" s="20"/>
      <c r="J70" s="20"/>
      <c r="AE70" s="17"/>
      <c r="AF70" s="17"/>
      <c r="AL70" s="17"/>
      <c r="AM70" s="17"/>
      <c r="AN70" s="17"/>
      <c r="AO70" s="17"/>
      <c r="AP70" s="17"/>
      <c r="AQ70" s="17"/>
      <c r="AR70" s="17"/>
      <c r="AS70" s="17"/>
      <c r="AT70" s="17"/>
    </row>
    <row r="71" spans="1:46" x14ac:dyDescent="0.4">
      <c r="A71" s="18"/>
      <c r="B71" s="18"/>
      <c r="C71" s="18"/>
      <c r="D71" s="19"/>
      <c r="E71" s="20"/>
      <c r="F71" s="20"/>
      <c r="G71" s="20"/>
      <c r="H71" s="20"/>
      <c r="I71" s="20"/>
      <c r="J71" s="20"/>
      <c r="AE71" s="17"/>
      <c r="AF71" s="17"/>
      <c r="AL71" s="17"/>
      <c r="AM71" s="17"/>
      <c r="AN71" s="17"/>
      <c r="AO71" s="17"/>
      <c r="AP71" s="17"/>
      <c r="AQ71" s="17"/>
      <c r="AR71" s="17"/>
      <c r="AS71" s="17"/>
      <c r="AT71" s="17"/>
    </row>
    <row r="72" spans="1:46" x14ac:dyDescent="0.4">
      <c r="A72" s="18"/>
      <c r="B72" s="18"/>
      <c r="C72" s="18"/>
      <c r="D72" s="19"/>
      <c r="E72" s="20"/>
      <c r="F72" s="20"/>
      <c r="G72" s="20"/>
      <c r="H72" s="20"/>
      <c r="I72" s="20"/>
      <c r="J72" s="20"/>
      <c r="AE72" s="17"/>
      <c r="AF72" s="17"/>
      <c r="AL72" s="17"/>
      <c r="AM72" s="17"/>
      <c r="AN72" s="17"/>
      <c r="AO72" s="17"/>
      <c r="AP72" s="17"/>
      <c r="AQ72" s="17"/>
      <c r="AR72" s="17"/>
      <c r="AS72" s="17"/>
      <c r="AT72" s="17"/>
    </row>
    <row r="73" spans="1:46" x14ac:dyDescent="0.4">
      <c r="A73" s="18"/>
      <c r="B73" s="18"/>
      <c r="C73" s="18"/>
      <c r="D73" s="19"/>
      <c r="E73" s="20"/>
      <c r="F73" s="20"/>
      <c r="G73" s="20"/>
      <c r="H73" s="20"/>
      <c r="I73" s="20"/>
      <c r="J73" s="20"/>
      <c r="AE73" s="17"/>
      <c r="AF73" s="17"/>
      <c r="AL73" s="17"/>
      <c r="AM73" s="17"/>
      <c r="AN73" s="17"/>
      <c r="AO73" s="17"/>
      <c r="AP73" s="17"/>
      <c r="AQ73" s="17"/>
      <c r="AR73" s="17"/>
      <c r="AS73" s="17"/>
      <c r="AT73" s="17"/>
    </row>
    <row r="74" spans="1:46" x14ac:dyDescent="0.4">
      <c r="A74" s="18"/>
      <c r="B74" s="18"/>
      <c r="C74" s="18"/>
      <c r="D74" s="19"/>
      <c r="E74" s="20"/>
      <c r="F74" s="20"/>
      <c r="G74" s="20"/>
      <c r="H74" s="20"/>
      <c r="I74" s="20"/>
      <c r="J74" s="20"/>
      <c r="AE74" s="17"/>
      <c r="AF74" s="17"/>
      <c r="AL74" s="17"/>
      <c r="AM74" s="17"/>
      <c r="AN74" s="17"/>
      <c r="AO74" s="17"/>
      <c r="AP74" s="17"/>
      <c r="AQ74" s="17"/>
      <c r="AR74" s="17"/>
      <c r="AS74" s="17"/>
      <c r="AT74" s="17"/>
    </row>
    <row r="75" spans="1:46" x14ac:dyDescent="0.4">
      <c r="A75" s="18"/>
      <c r="B75" s="18"/>
      <c r="C75" s="18"/>
      <c r="D75" s="19"/>
      <c r="E75" s="20"/>
      <c r="F75" s="20"/>
      <c r="G75" s="20"/>
      <c r="H75" s="20"/>
      <c r="I75" s="20"/>
      <c r="J75" s="20"/>
      <c r="AE75" s="17"/>
      <c r="AF75" s="17"/>
      <c r="AL75" s="17"/>
      <c r="AM75" s="17"/>
      <c r="AN75" s="17"/>
      <c r="AO75" s="17"/>
      <c r="AP75" s="17"/>
      <c r="AQ75" s="17"/>
      <c r="AR75" s="17"/>
      <c r="AS75" s="17"/>
      <c r="AT75" s="17"/>
    </row>
    <row r="76" spans="1:46" x14ac:dyDescent="0.4">
      <c r="A76" s="18"/>
      <c r="B76" s="18"/>
      <c r="C76" s="18"/>
      <c r="D76" s="19"/>
      <c r="E76" s="20"/>
      <c r="F76" s="20"/>
      <c r="G76" s="20"/>
      <c r="H76" s="20"/>
      <c r="I76" s="20"/>
      <c r="J76" s="20"/>
      <c r="AE76" s="17"/>
      <c r="AF76" s="17"/>
      <c r="AL76" s="17"/>
      <c r="AM76" s="17"/>
      <c r="AN76" s="17"/>
      <c r="AO76" s="17"/>
      <c r="AP76" s="17"/>
      <c r="AQ76" s="17"/>
      <c r="AR76" s="17"/>
      <c r="AS76" s="17"/>
      <c r="AT76" s="17"/>
    </row>
    <row r="77" spans="1:46" x14ac:dyDescent="0.4">
      <c r="A77" s="18"/>
      <c r="B77" s="18"/>
      <c r="C77" s="18"/>
      <c r="D77" s="19"/>
      <c r="E77" s="20"/>
      <c r="F77" s="20"/>
      <c r="G77" s="20"/>
      <c r="H77" s="20"/>
      <c r="I77" s="20"/>
      <c r="J77" s="20"/>
      <c r="AE77" s="17"/>
      <c r="AF77" s="17"/>
      <c r="AL77" s="17"/>
      <c r="AM77" s="17"/>
      <c r="AN77" s="17"/>
      <c r="AO77" s="17"/>
      <c r="AP77" s="17"/>
      <c r="AQ77" s="17"/>
      <c r="AR77" s="17"/>
      <c r="AS77" s="17"/>
      <c r="AT77" s="17"/>
    </row>
    <row r="78" spans="1:46" x14ac:dyDescent="0.4">
      <c r="A78" s="18"/>
      <c r="B78" s="18"/>
      <c r="C78" s="18"/>
      <c r="D78" s="19"/>
      <c r="E78" s="20"/>
      <c r="F78" s="20"/>
      <c r="G78" s="20"/>
      <c r="H78" s="20"/>
      <c r="I78" s="20"/>
      <c r="J78" s="20"/>
      <c r="AE78" s="17"/>
      <c r="AF78" s="17"/>
      <c r="AL78" s="17"/>
      <c r="AM78" s="17"/>
      <c r="AN78" s="17"/>
      <c r="AO78" s="17"/>
      <c r="AP78" s="17"/>
      <c r="AQ78" s="17"/>
      <c r="AR78" s="17"/>
      <c r="AS78" s="17"/>
      <c r="AT78" s="17"/>
    </row>
    <row r="79" spans="1:46" x14ac:dyDescent="0.4">
      <c r="A79" s="18"/>
      <c r="B79" s="18"/>
      <c r="C79" s="18"/>
      <c r="D79" s="19"/>
      <c r="E79" s="20"/>
      <c r="F79" s="20"/>
      <c r="G79" s="20"/>
      <c r="H79" s="20"/>
      <c r="I79" s="20"/>
      <c r="J79" s="20"/>
      <c r="AE79" s="17"/>
      <c r="AF79" s="17"/>
      <c r="AL79" s="17"/>
      <c r="AM79" s="17"/>
      <c r="AN79" s="17"/>
      <c r="AO79" s="17"/>
      <c r="AP79" s="17"/>
      <c r="AQ79" s="17"/>
      <c r="AR79" s="17"/>
      <c r="AS79" s="17"/>
      <c r="AT79" s="17"/>
    </row>
    <row r="80" spans="1:46" x14ac:dyDescent="0.4">
      <c r="A80" s="18"/>
      <c r="B80" s="18"/>
      <c r="C80" s="18"/>
      <c r="D80" s="19"/>
      <c r="E80" s="20"/>
      <c r="F80" s="20"/>
      <c r="G80" s="20"/>
      <c r="H80" s="20"/>
      <c r="I80" s="20"/>
      <c r="J80" s="20"/>
      <c r="AE80" s="17"/>
      <c r="AF80" s="17"/>
      <c r="AL80" s="17"/>
      <c r="AM80" s="17"/>
      <c r="AN80" s="17"/>
      <c r="AO80" s="17"/>
      <c r="AP80" s="17"/>
      <c r="AQ80" s="17"/>
      <c r="AR80" s="17"/>
      <c r="AS80" s="17"/>
      <c r="AT80" s="17"/>
    </row>
    <row r="81" spans="1:46" x14ac:dyDescent="0.4">
      <c r="A81" s="18"/>
      <c r="B81" s="18"/>
      <c r="C81" s="18"/>
      <c r="D81" s="19"/>
      <c r="E81" s="20"/>
      <c r="F81" s="20"/>
      <c r="G81" s="20"/>
      <c r="H81" s="20"/>
      <c r="I81" s="20"/>
      <c r="J81" s="20"/>
      <c r="AE81" s="17"/>
      <c r="AF81" s="17"/>
      <c r="AL81" s="17"/>
      <c r="AM81" s="17"/>
      <c r="AN81" s="17"/>
      <c r="AO81" s="17"/>
      <c r="AP81" s="17"/>
      <c r="AQ81" s="17"/>
      <c r="AR81" s="17"/>
      <c r="AS81" s="17"/>
      <c r="AT81" s="17"/>
    </row>
    <row r="82" spans="1:46" x14ac:dyDescent="0.4">
      <c r="A82" s="18"/>
      <c r="B82" s="18"/>
      <c r="C82" s="18"/>
      <c r="D82" s="19"/>
      <c r="E82" s="20"/>
      <c r="F82" s="20"/>
      <c r="G82" s="20"/>
      <c r="H82" s="20"/>
      <c r="I82" s="20"/>
      <c r="J82" s="20"/>
      <c r="AE82" s="17"/>
      <c r="AF82" s="17"/>
      <c r="AL82" s="17"/>
      <c r="AM82" s="17"/>
      <c r="AN82" s="17"/>
      <c r="AO82" s="17"/>
      <c r="AP82" s="17"/>
      <c r="AQ82" s="17"/>
      <c r="AR82" s="17"/>
      <c r="AS82" s="17"/>
      <c r="AT82" s="17"/>
    </row>
    <row r="83" spans="1:46" x14ac:dyDescent="0.4">
      <c r="A83" s="18"/>
      <c r="B83" s="18"/>
      <c r="C83" s="18"/>
      <c r="D83" s="19"/>
      <c r="E83" s="20"/>
      <c r="F83" s="20"/>
      <c r="G83" s="20"/>
      <c r="H83" s="20"/>
      <c r="I83" s="20"/>
      <c r="J83" s="20"/>
      <c r="AE83" s="17"/>
      <c r="AF83" s="17"/>
      <c r="AL83" s="17"/>
      <c r="AM83" s="17"/>
      <c r="AN83" s="17"/>
      <c r="AO83" s="17"/>
      <c r="AP83" s="17"/>
      <c r="AQ83" s="17"/>
      <c r="AR83" s="17"/>
      <c r="AS83" s="17"/>
      <c r="AT83" s="17"/>
    </row>
    <row r="84" spans="1:46" x14ac:dyDescent="0.4">
      <c r="A84" s="18"/>
      <c r="B84" s="18"/>
      <c r="C84" s="18"/>
      <c r="D84" s="19"/>
      <c r="E84" s="20"/>
      <c r="F84" s="20"/>
      <c r="G84" s="20"/>
      <c r="H84" s="20"/>
      <c r="I84" s="20"/>
      <c r="J84" s="20"/>
      <c r="AE84" s="17"/>
      <c r="AF84" s="17"/>
      <c r="AL84" s="17"/>
      <c r="AM84" s="17"/>
      <c r="AN84" s="17"/>
      <c r="AO84" s="17"/>
      <c r="AP84" s="17"/>
      <c r="AQ84" s="17"/>
      <c r="AR84" s="17"/>
      <c r="AS84" s="17"/>
      <c r="AT84" s="17"/>
    </row>
    <row r="85" spans="1:46" x14ac:dyDescent="0.4">
      <c r="A85" s="18"/>
      <c r="B85" s="18"/>
      <c r="C85" s="18"/>
      <c r="D85" s="19"/>
      <c r="E85" s="20"/>
      <c r="F85" s="20"/>
      <c r="G85" s="20"/>
      <c r="H85" s="20"/>
      <c r="I85" s="20"/>
      <c r="J85" s="20"/>
      <c r="AE85" s="17"/>
      <c r="AF85" s="17"/>
      <c r="AL85" s="17"/>
      <c r="AM85" s="17"/>
      <c r="AN85" s="17"/>
      <c r="AO85" s="17"/>
      <c r="AP85" s="17"/>
      <c r="AQ85" s="17"/>
      <c r="AR85" s="17"/>
      <c r="AS85" s="17"/>
      <c r="AT85" s="17"/>
    </row>
    <row r="86" spans="1:46" x14ac:dyDescent="0.4">
      <c r="A86" s="18"/>
      <c r="B86" s="18"/>
      <c r="C86" s="18"/>
      <c r="D86" s="19"/>
      <c r="E86" s="20"/>
      <c r="F86" s="20"/>
      <c r="G86" s="20"/>
      <c r="H86" s="20"/>
      <c r="I86" s="20"/>
      <c r="J86" s="20"/>
      <c r="AE86" s="17"/>
      <c r="AF86" s="17"/>
      <c r="AL86" s="17"/>
      <c r="AM86" s="17"/>
      <c r="AN86" s="17"/>
      <c r="AO86" s="17"/>
      <c r="AP86" s="17"/>
      <c r="AQ86" s="17"/>
      <c r="AR86" s="17"/>
      <c r="AS86" s="17"/>
      <c r="AT86" s="17"/>
    </row>
    <row r="87" spans="1:46" x14ac:dyDescent="0.4">
      <c r="A87" s="18"/>
      <c r="B87" s="18"/>
      <c r="C87" s="18"/>
      <c r="D87" s="19"/>
      <c r="E87" s="20"/>
      <c r="F87" s="20"/>
      <c r="G87" s="20"/>
      <c r="H87" s="20"/>
      <c r="I87" s="20"/>
      <c r="J87" s="20"/>
      <c r="AE87" s="17"/>
      <c r="AF87" s="17"/>
      <c r="AL87" s="17"/>
      <c r="AM87" s="17"/>
      <c r="AN87" s="17"/>
      <c r="AO87" s="17"/>
      <c r="AP87" s="17"/>
      <c r="AQ87" s="17"/>
      <c r="AR87" s="17"/>
      <c r="AS87" s="17"/>
      <c r="AT87" s="17"/>
    </row>
    <row r="88" spans="1:46" x14ac:dyDescent="0.4">
      <c r="A88" s="18"/>
      <c r="B88" s="18"/>
      <c r="C88" s="18"/>
      <c r="D88" s="19"/>
      <c r="E88" s="20"/>
      <c r="F88" s="20"/>
      <c r="G88" s="20"/>
      <c r="H88" s="20"/>
      <c r="I88" s="20"/>
      <c r="J88" s="20"/>
      <c r="AE88" s="17"/>
      <c r="AF88" s="17"/>
      <c r="AL88" s="17"/>
      <c r="AM88" s="17"/>
      <c r="AN88" s="17"/>
      <c r="AO88" s="17"/>
      <c r="AP88" s="17"/>
      <c r="AQ88" s="17"/>
      <c r="AR88" s="17"/>
      <c r="AS88" s="17"/>
      <c r="AT88" s="17"/>
    </row>
    <row r="89" spans="1:46" x14ac:dyDescent="0.4">
      <c r="A89" s="18"/>
      <c r="B89" s="18"/>
      <c r="C89" s="18"/>
      <c r="D89" s="19"/>
      <c r="E89" s="20"/>
      <c r="F89" s="20"/>
      <c r="G89" s="20"/>
      <c r="H89" s="20"/>
      <c r="I89" s="20"/>
      <c r="J89" s="20"/>
      <c r="AE89" s="17"/>
      <c r="AF89" s="17"/>
      <c r="AL89" s="17"/>
      <c r="AM89" s="17"/>
      <c r="AN89" s="17"/>
      <c r="AO89" s="17"/>
      <c r="AP89" s="17"/>
      <c r="AQ89" s="17"/>
      <c r="AR89" s="17"/>
      <c r="AS89" s="17"/>
      <c r="AT89" s="17"/>
    </row>
    <row r="90" spans="1:46" x14ac:dyDescent="0.4">
      <c r="A90" s="18"/>
      <c r="B90" s="18"/>
      <c r="C90" s="18"/>
      <c r="D90" s="19"/>
      <c r="E90" s="20"/>
      <c r="F90" s="20"/>
      <c r="G90" s="20"/>
      <c r="H90" s="20"/>
      <c r="I90" s="20"/>
      <c r="J90" s="20"/>
      <c r="AE90" s="17"/>
      <c r="AF90" s="17"/>
      <c r="AL90" s="17"/>
      <c r="AM90" s="17"/>
      <c r="AN90" s="17"/>
      <c r="AO90" s="17"/>
      <c r="AP90" s="17"/>
      <c r="AQ90" s="17"/>
      <c r="AR90" s="17"/>
      <c r="AS90" s="17"/>
      <c r="AT90" s="17"/>
    </row>
    <row r="91" spans="1:46" x14ac:dyDescent="0.4">
      <c r="A91" s="18"/>
      <c r="B91" s="18"/>
      <c r="C91" s="18"/>
      <c r="D91" s="19"/>
      <c r="E91" s="20"/>
      <c r="F91" s="20"/>
      <c r="G91" s="20"/>
      <c r="H91" s="20"/>
      <c r="I91" s="20"/>
      <c r="J91" s="20"/>
      <c r="AE91" s="17"/>
      <c r="AF91" s="17"/>
      <c r="AL91" s="17"/>
      <c r="AM91" s="17"/>
      <c r="AN91" s="17"/>
      <c r="AO91" s="17"/>
      <c r="AP91" s="17"/>
      <c r="AQ91" s="17"/>
      <c r="AR91" s="17"/>
      <c r="AS91" s="17"/>
      <c r="AT91" s="17"/>
    </row>
    <row r="92" spans="1:46" x14ac:dyDescent="0.4">
      <c r="A92" s="18"/>
      <c r="B92" s="18"/>
      <c r="C92" s="18"/>
      <c r="D92" s="19"/>
      <c r="E92" s="20"/>
      <c r="F92" s="20"/>
      <c r="G92" s="20"/>
      <c r="H92" s="20"/>
      <c r="I92" s="20"/>
      <c r="J92" s="20"/>
      <c r="AE92" s="17"/>
      <c r="AF92" s="17"/>
      <c r="AL92" s="17"/>
      <c r="AM92" s="17"/>
      <c r="AN92" s="17"/>
      <c r="AO92" s="17"/>
      <c r="AP92" s="17"/>
      <c r="AQ92" s="17"/>
      <c r="AR92" s="17"/>
      <c r="AS92" s="17"/>
      <c r="AT92" s="17"/>
    </row>
    <row r="93" spans="1:46" x14ac:dyDescent="0.4">
      <c r="A93" s="18"/>
      <c r="B93" s="18"/>
      <c r="C93" s="18"/>
      <c r="D93" s="19"/>
      <c r="E93" s="20"/>
      <c r="F93" s="20"/>
      <c r="G93" s="20"/>
      <c r="H93" s="20"/>
      <c r="I93" s="20"/>
      <c r="J93" s="20"/>
      <c r="AE93" s="17"/>
      <c r="AF93" s="17"/>
      <c r="AL93" s="17"/>
      <c r="AM93" s="17"/>
      <c r="AN93" s="17"/>
      <c r="AO93" s="17"/>
      <c r="AP93" s="17"/>
      <c r="AQ93" s="17"/>
      <c r="AR93" s="17"/>
      <c r="AS93" s="17"/>
      <c r="AT93" s="17"/>
    </row>
    <row r="94" spans="1:46" x14ac:dyDescent="0.4">
      <c r="A94" s="18"/>
      <c r="B94" s="18"/>
      <c r="C94" s="18"/>
      <c r="D94" s="19"/>
      <c r="E94" s="20"/>
      <c r="F94" s="20"/>
      <c r="G94" s="20"/>
      <c r="H94" s="20"/>
      <c r="I94" s="20"/>
      <c r="J94" s="20"/>
      <c r="AE94" s="17"/>
      <c r="AF94" s="17"/>
      <c r="AL94" s="17"/>
      <c r="AM94" s="17"/>
      <c r="AN94" s="17"/>
      <c r="AO94" s="17"/>
      <c r="AP94" s="17"/>
      <c r="AQ94" s="17"/>
      <c r="AR94" s="17"/>
      <c r="AS94" s="17"/>
      <c r="AT94" s="17"/>
    </row>
    <row r="95" spans="1:46" x14ac:dyDescent="0.4">
      <c r="A95" s="18"/>
      <c r="B95" s="18"/>
      <c r="C95" s="18"/>
      <c r="D95" s="19"/>
      <c r="E95" s="20"/>
      <c r="F95" s="20"/>
      <c r="G95" s="20"/>
      <c r="H95" s="20"/>
      <c r="I95" s="20"/>
      <c r="J95" s="20"/>
      <c r="AE95" s="17"/>
      <c r="AF95" s="17"/>
      <c r="AL95" s="17"/>
      <c r="AM95" s="17"/>
      <c r="AN95" s="17"/>
      <c r="AO95" s="17"/>
      <c r="AP95" s="17"/>
      <c r="AQ95" s="17"/>
      <c r="AR95" s="17"/>
      <c r="AS95" s="17"/>
      <c r="AT95" s="17"/>
    </row>
    <row r="96" spans="1:46" x14ac:dyDescent="0.4">
      <c r="A96" s="18"/>
      <c r="B96" s="18"/>
      <c r="C96" s="18"/>
      <c r="D96" s="19"/>
      <c r="E96" s="20"/>
      <c r="F96" s="20"/>
      <c r="G96" s="20"/>
      <c r="H96" s="20"/>
      <c r="I96" s="20"/>
      <c r="J96" s="20"/>
      <c r="AE96" s="17"/>
      <c r="AF96" s="17"/>
      <c r="AL96" s="17"/>
      <c r="AM96" s="17"/>
      <c r="AN96" s="17"/>
      <c r="AO96" s="17"/>
      <c r="AP96" s="17"/>
      <c r="AQ96" s="17"/>
      <c r="AR96" s="17"/>
      <c r="AS96" s="17"/>
      <c r="AT96" s="17"/>
    </row>
    <row r="97" spans="1:46" x14ac:dyDescent="0.4">
      <c r="A97" s="18"/>
      <c r="B97" s="18"/>
      <c r="C97" s="18"/>
      <c r="D97" s="19"/>
      <c r="E97" s="20"/>
      <c r="F97" s="20"/>
      <c r="G97" s="20"/>
      <c r="H97" s="20"/>
      <c r="I97" s="20"/>
      <c r="J97" s="20"/>
      <c r="AE97" s="17"/>
      <c r="AF97" s="17"/>
      <c r="AL97" s="17"/>
      <c r="AM97" s="17"/>
      <c r="AN97" s="17"/>
      <c r="AO97" s="17"/>
      <c r="AP97" s="17"/>
      <c r="AQ97" s="17"/>
      <c r="AR97" s="17"/>
      <c r="AS97" s="17"/>
      <c r="AT97" s="17"/>
    </row>
    <row r="98" spans="1:46" x14ac:dyDescent="0.4">
      <c r="A98" s="18"/>
      <c r="B98" s="18"/>
      <c r="C98" s="18"/>
      <c r="D98" s="19"/>
      <c r="E98" s="20"/>
      <c r="F98" s="20"/>
      <c r="G98" s="20"/>
      <c r="H98" s="20"/>
      <c r="I98" s="20"/>
      <c r="J98" s="20"/>
      <c r="AE98" s="17"/>
      <c r="AF98" s="17"/>
      <c r="AL98" s="17"/>
      <c r="AM98" s="17"/>
      <c r="AN98" s="17"/>
      <c r="AO98" s="17"/>
      <c r="AP98" s="17"/>
      <c r="AQ98" s="17"/>
      <c r="AR98" s="17"/>
      <c r="AS98" s="17"/>
      <c r="AT98" s="17"/>
    </row>
    <row r="99" spans="1:46" x14ac:dyDescent="0.4">
      <c r="A99" s="18"/>
      <c r="B99" s="18"/>
      <c r="C99" s="18"/>
      <c r="D99" s="29"/>
      <c r="E99" s="14"/>
      <c r="F99" s="14"/>
      <c r="G99" s="14"/>
      <c r="H99" s="14"/>
      <c r="I99" s="14"/>
      <c r="J99" s="14"/>
      <c r="AE99" s="17"/>
      <c r="AF99" s="17"/>
      <c r="AL99" s="17"/>
      <c r="AM99" s="17"/>
      <c r="AN99" s="17"/>
      <c r="AO99" s="17"/>
      <c r="AP99" s="17"/>
      <c r="AQ99" s="17"/>
      <c r="AR99" s="17"/>
      <c r="AS99" s="17"/>
      <c r="AT99" s="17"/>
    </row>
    <row r="100" spans="1:46" hidden="1" x14ac:dyDescent="0.4">
      <c r="A100" s="18"/>
      <c r="B100" s="18"/>
      <c r="C100" s="18"/>
      <c r="D100" s="29"/>
      <c r="E100" s="14">
        <v>1</v>
      </c>
      <c r="F100" s="14">
        <v>2</v>
      </c>
      <c r="G100" s="14">
        <v>3</v>
      </c>
      <c r="H100" s="14">
        <v>4</v>
      </c>
      <c r="I100" s="14">
        <v>5</v>
      </c>
      <c r="J100" s="14">
        <v>6</v>
      </c>
      <c r="AE100" s="17"/>
      <c r="AF100" s="17"/>
      <c r="AL100" s="17"/>
      <c r="AM100" s="17"/>
      <c r="AN100" s="17"/>
      <c r="AO100" s="17"/>
      <c r="AP100" s="17"/>
      <c r="AQ100" s="17"/>
      <c r="AR100" s="17"/>
      <c r="AS100" s="17"/>
      <c r="AT100" s="17"/>
    </row>
    <row r="101" spans="1:46" x14ac:dyDescent="0.4">
      <c r="A101" s="18"/>
      <c r="B101" s="18"/>
      <c r="C101" s="18"/>
      <c r="D101" s="29"/>
      <c r="E101" s="14"/>
      <c r="F101" s="14"/>
      <c r="G101" s="14"/>
      <c r="H101" s="14"/>
      <c r="I101" s="14"/>
      <c r="J101" s="30"/>
      <c r="AE101" s="17"/>
      <c r="AF101" s="17"/>
      <c r="AL101" s="17"/>
      <c r="AM101" s="17"/>
      <c r="AN101" s="17"/>
      <c r="AO101" s="17"/>
      <c r="AP101" s="17"/>
      <c r="AQ101" s="17"/>
      <c r="AR101" s="17"/>
      <c r="AS101" s="17"/>
      <c r="AT101" s="17"/>
    </row>
    <row r="102" spans="1:46" x14ac:dyDescent="0.4">
      <c r="A102" s="18"/>
      <c r="B102" s="18"/>
      <c r="C102" s="18"/>
      <c r="D102" s="29"/>
      <c r="E102" s="14"/>
      <c r="F102" s="14"/>
      <c r="G102" s="14"/>
      <c r="H102" s="14"/>
      <c r="I102" s="14"/>
      <c r="J102" s="30"/>
      <c r="AE102" s="17"/>
      <c r="AF102" s="17"/>
      <c r="AL102" s="17"/>
      <c r="AM102" s="17"/>
      <c r="AN102" s="17"/>
      <c r="AO102" s="17"/>
      <c r="AP102" s="17"/>
      <c r="AQ102" s="17"/>
      <c r="AR102" s="17"/>
      <c r="AS102" s="17"/>
      <c r="AT102" s="17"/>
    </row>
    <row r="103" spans="1:46" x14ac:dyDescent="0.4">
      <c r="A103" s="18"/>
      <c r="B103" s="18"/>
      <c r="C103" s="18"/>
      <c r="D103" s="19"/>
      <c r="E103" s="14"/>
      <c r="F103" s="14"/>
      <c r="G103" s="14"/>
      <c r="H103" s="14"/>
      <c r="I103" s="14"/>
      <c r="J103" s="30"/>
      <c r="AE103" s="17"/>
      <c r="AF103" s="17"/>
      <c r="AL103" s="17"/>
      <c r="AM103" s="17"/>
      <c r="AN103" s="17"/>
      <c r="AO103" s="17"/>
      <c r="AP103" s="17"/>
      <c r="AQ103" s="17"/>
      <c r="AR103" s="17"/>
      <c r="AS103" s="17"/>
      <c r="AT103" s="17"/>
    </row>
    <row r="104" spans="1:46" x14ac:dyDescent="0.4">
      <c r="A104" s="18"/>
      <c r="B104" s="18"/>
      <c r="C104" s="18"/>
      <c r="D104" s="19"/>
      <c r="E104" s="14"/>
      <c r="F104" s="14"/>
      <c r="G104" s="14"/>
      <c r="H104" s="14"/>
      <c r="I104" s="14"/>
      <c r="J104" s="30"/>
      <c r="AE104" s="17"/>
      <c r="AF104" s="17"/>
      <c r="AL104" s="17"/>
      <c r="AM104" s="17"/>
      <c r="AN104" s="17"/>
      <c r="AO104" s="17"/>
      <c r="AP104" s="17"/>
      <c r="AQ104" s="17"/>
      <c r="AR104" s="17"/>
      <c r="AS104" s="17"/>
      <c r="AT104" s="17"/>
    </row>
    <row r="105" spans="1:46" x14ac:dyDescent="0.4">
      <c r="A105" s="18"/>
      <c r="B105" s="18"/>
      <c r="C105" s="18"/>
      <c r="D105" s="19"/>
      <c r="E105" s="14"/>
      <c r="F105" s="14"/>
      <c r="G105" s="14"/>
      <c r="H105" s="14"/>
      <c r="I105" s="14"/>
      <c r="J105" s="14"/>
      <c r="AE105" s="17"/>
      <c r="AF105" s="17"/>
      <c r="AL105" s="17"/>
      <c r="AM105" s="17"/>
      <c r="AN105" s="17"/>
      <c r="AO105" s="17"/>
      <c r="AP105" s="17"/>
      <c r="AQ105" s="17"/>
      <c r="AR105" s="17"/>
      <c r="AS105" s="17"/>
      <c r="AT105" s="17"/>
    </row>
    <row r="106" spans="1:46" x14ac:dyDescent="0.4">
      <c r="A106" s="18"/>
      <c r="B106" s="18"/>
      <c r="C106" s="18"/>
      <c r="D106" s="19"/>
      <c r="E106" s="14"/>
      <c r="F106" s="14"/>
      <c r="G106" s="14"/>
      <c r="H106" s="14"/>
      <c r="I106" s="14"/>
      <c r="J106" s="14"/>
      <c r="AE106" s="17"/>
      <c r="AF106" s="17"/>
      <c r="AL106" s="17"/>
      <c r="AM106" s="17"/>
      <c r="AN106" s="17"/>
      <c r="AO106" s="17"/>
      <c r="AP106" s="17"/>
      <c r="AQ106" s="17"/>
      <c r="AR106" s="17"/>
      <c r="AS106" s="17"/>
      <c r="AT106" s="17"/>
    </row>
    <row r="107" spans="1:46" x14ac:dyDescent="0.4">
      <c r="A107" s="18"/>
      <c r="B107" s="18"/>
      <c r="C107" s="18"/>
      <c r="D107" s="19"/>
      <c r="E107" s="14"/>
      <c r="F107" s="14"/>
      <c r="G107" s="14"/>
      <c r="H107" s="14"/>
      <c r="I107" s="14"/>
      <c r="J107" s="14"/>
      <c r="AE107" s="17"/>
      <c r="AF107" s="17"/>
      <c r="AL107" s="17"/>
      <c r="AM107" s="17"/>
      <c r="AN107" s="17"/>
      <c r="AO107" s="17"/>
      <c r="AP107" s="17"/>
      <c r="AQ107" s="17"/>
      <c r="AR107" s="17"/>
      <c r="AS107" s="17"/>
      <c r="AT107" s="17"/>
    </row>
    <row r="108" spans="1:46" x14ac:dyDescent="0.4">
      <c r="A108" s="18"/>
      <c r="B108" s="18"/>
      <c r="C108" s="18"/>
      <c r="D108" s="19"/>
      <c r="E108" s="14"/>
      <c r="F108" s="14"/>
      <c r="G108" s="14"/>
      <c r="H108" s="14"/>
      <c r="I108" s="14"/>
      <c r="J108" s="14"/>
      <c r="AE108" s="17"/>
      <c r="AF108" s="17"/>
      <c r="AL108" s="17"/>
      <c r="AM108" s="17"/>
      <c r="AN108" s="17"/>
      <c r="AO108" s="17"/>
      <c r="AP108" s="17"/>
      <c r="AQ108" s="17"/>
      <c r="AR108" s="17"/>
      <c r="AS108" s="17"/>
      <c r="AT108" s="17"/>
    </row>
    <row r="109" spans="1:46" x14ac:dyDescent="0.4">
      <c r="A109" s="18"/>
      <c r="B109" s="18"/>
      <c r="C109" s="18"/>
      <c r="D109" s="19"/>
      <c r="E109" s="14"/>
      <c r="F109" s="14"/>
      <c r="G109" s="14"/>
      <c r="H109" s="14"/>
      <c r="I109" s="14"/>
      <c r="J109" s="14"/>
      <c r="AE109" s="17"/>
      <c r="AF109" s="17"/>
      <c r="AL109" s="17"/>
      <c r="AM109" s="17"/>
      <c r="AN109" s="17"/>
      <c r="AO109" s="17"/>
      <c r="AP109" s="17"/>
      <c r="AQ109" s="17"/>
      <c r="AR109" s="17"/>
      <c r="AS109" s="17"/>
      <c r="AT109" s="17"/>
    </row>
    <row r="110" spans="1:46" x14ac:dyDescent="0.4">
      <c r="A110" s="18"/>
      <c r="B110" s="18"/>
      <c r="C110" s="18"/>
      <c r="D110" s="19"/>
      <c r="E110" s="14"/>
      <c r="F110" s="14"/>
      <c r="G110" s="14"/>
      <c r="H110" s="14"/>
      <c r="I110" s="14"/>
      <c r="J110" s="14"/>
      <c r="AE110" s="17"/>
      <c r="AF110" s="17"/>
      <c r="AL110" s="17"/>
      <c r="AM110" s="17"/>
      <c r="AN110" s="17"/>
      <c r="AO110" s="17"/>
      <c r="AP110" s="17"/>
      <c r="AQ110" s="17"/>
      <c r="AR110" s="17"/>
      <c r="AS110" s="17"/>
      <c r="AT110" s="17"/>
    </row>
    <row r="111" spans="1:46" x14ac:dyDescent="0.4">
      <c r="A111" s="18"/>
      <c r="B111" s="18"/>
      <c r="C111" s="18"/>
      <c r="D111" s="19"/>
      <c r="E111" s="20"/>
      <c r="F111" s="20"/>
      <c r="G111" s="20"/>
      <c r="H111" s="20"/>
      <c r="I111" s="20"/>
      <c r="J111" s="20"/>
      <c r="AE111" s="17"/>
      <c r="AF111" s="17"/>
      <c r="AL111" s="17"/>
      <c r="AM111" s="17"/>
      <c r="AN111" s="17"/>
      <c r="AO111" s="17"/>
      <c r="AP111" s="17"/>
      <c r="AQ111" s="17"/>
      <c r="AR111" s="17"/>
      <c r="AS111" s="17"/>
      <c r="AT111" s="17"/>
    </row>
    <row r="112" spans="1:46" x14ac:dyDescent="0.4">
      <c r="A112" s="18"/>
      <c r="B112" s="18"/>
      <c r="C112" s="18"/>
      <c r="D112" s="19"/>
      <c r="E112" s="20"/>
      <c r="F112" s="20"/>
      <c r="G112" s="20"/>
      <c r="H112" s="20"/>
      <c r="I112" s="20"/>
      <c r="J112" s="20"/>
      <c r="AE112" s="17"/>
      <c r="AF112" s="17"/>
      <c r="AL112" s="17"/>
      <c r="AM112" s="17"/>
      <c r="AN112" s="17"/>
      <c r="AO112" s="17"/>
      <c r="AP112" s="17"/>
      <c r="AQ112" s="17"/>
      <c r="AR112" s="17"/>
      <c r="AS112" s="17"/>
      <c r="AT112" s="17"/>
    </row>
    <row r="113" spans="1:46" x14ac:dyDescent="0.4">
      <c r="A113" s="18"/>
      <c r="B113" s="18"/>
      <c r="C113" s="18"/>
      <c r="D113" s="19"/>
      <c r="E113" s="20"/>
      <c r="F113" s="20"/>
      <c r="G113" s="20"/>
      <c r="H113" s="20"/>
      <c r="I113" s="20"/>
      <c r="J113" s="20"/>
      <c r="AE113" s="17"/>
      <c r="AF113" s="17"/>
      <c r="AL113" s="17"/>
      <c r="AM113" s="17"/>
      <c r="AN113" s="17"/>
      <c r="AO113" s="17"/>
      <c r="AP113" s="17"/>
      <c r="AQ113" s="17"/>
      <c r="AR113" s="17"/>
      <c r="AS113" s="17"/>
      <c r="AT113" s="17"/>
    </row>
    <row r="114" spans="1:46" x14ac:dyDescent="0.4">
      <c r="A114" s="18"/>
      <c r="B114" s="18"/>
      <c r="C114" s="18"/>
      <c r="D114" s="19"/>
      <c r="E114" s="20"/>
      <c r="F114" s="20"/>
      <c r="G114" s="20"/>
      <c r="H114" s="20"/>
      <c r="I114" s="20"/>
      <c r="J114" s="20"/>
      <c r="AE114" s="17"/>
      <c r="AF114" s="17"/>
      <c r="AL114" s="17"/>
      <c r="AM114" s="17"/>
      <c r="AN114" s="17"/>
      <c r="AO114" s="17"/>
      <c r="AP114" s="17"/>
      <c r="AQ114" s="17"/>
      <c r="AR114" s="17"/>
      <c r="AS114" s="17"/>
      <c r="AT114" s="17"/>
    </row>
    <row r="115" spans="1:46" x14ac:dyDescent="0.4">
      <c r="A115" s="18"/>
      <c r="B115" s="18"/>
      <c r="C115" s="18"/>
      <c r="D115" s="19"/>
      <c r="E115" s="20"/>
      <c r="F115" s="20"/>
      <c r="G115" s="20"/>
      <c r="H115" s="20"/>
      <c r="I115" s="20"/>
      <c r="J115" s="20"/>
      <c r="AE115" s="17"/>
      <c r="AF115" s="17"/>
      <c r="AL115" s="17"/>
      <c r="AM115" s="17"/>
      <c r="AN115" s="17"/>
      <c r="AO115" s="17"/>
      <c r="AP115" s="17"/>
      <c r="AQ115" s="17"/>
      <c r="AR115" s="17"/>
      <c r="AS115" s="17"/>
      <c r="AT115" s="17"/>
    </row>
    <row r="116" spans="1:46" x14ac:dyDescent="0.4">
      <c r="A116" s="18"/>
      <c r="B116" s="18"/>
      <c r="C116" s="18"/>
      <c r="D116" s="19"/>
      <c r="E116" s="20"/>
      <c r="F116" s="20"/>
      <c r="G116" s="20"/>
      <c r="H116" s="20"/>
      <c r="I116" s="20"/>
      <c r="J116" s="20"/>
      <c r="AE116" s="17"/>
      <c r="AF116" s="17"/>
      <c r="AL116" s="17"/>
      <c r="AM116" s="17"/>
      <c r="AN116" s="17"/>
      <c r="AO116" s="17"/>
      <c r="AP116" s="17"/>
      <c r="AQ116" s="17"/>
      <c r="AR116" s="17"/>
      <c r="AS116" s="17"/>
      <c r="AT116" s="17"/>
    </row>
    <row r="117" spans="1:46" x14ac:dyDescent="0.4">
      <c r="A117" s="18"/>
      <c r="B117" s="18"/>
      <c r="C117" s="18"/>
      <c r="D117" s="19"/>
      <c r="E117" s="20"/>
      <c r="F117" s="20"/>
      <c r="G117" s="20"/>
      <c r="H117" s="20"/>
      <c r="I117" s="20"/>
      <c r="J117" s="20"/>
      <c r="AE117" s="17"/>
      <c r="AF117" s="17"/>
      <c r="AL117" s="17"/>
      <c r="AM117" s="17"/>
      <c r="AN117" s="17"/>
      <c r="AO117" s="17"/>
      <c r="AP117" s="17"/>
      <c r="AQ117" s="17"/>
      <c r="AR117" s="17"/>
      <c r="AS117" s="17"/>
      <c r="AT117" s="17"/>
    </row>
    <row r="118" spans="1:46" x14ac:dyDescent="0.4">
      <c r="A118" s="18"/>
      <c r="B118" s="18"/>
      <c r="C118" s="18"/>
      <c r="D118" s="19"/>
      <c r="E118" s="20"/>
      <c r="F118" s="20"/>
      <c r="G118" s="20"/>
      <c r="H118" s="20"/>
      <c r="I118" s="20"/>
      <c r="J118" s="20"/>
      <c r="AE118" s="17"/>
      <c r="AF118" s="17"/>
      <c r="AL118" s="17"/>
      <c r="AM118" s="17"/>
      <c r="AN118" s="17"/>
      <c r="AO118" s="17"/>
      <c r="AP118" s="17"/>
      <c r="AQ118" s="17"/>
      <c r="AR118" s="17"/>
      <c r="AS118" s="17"/>
      <c r="AT118" s="17"/>
    </row>
    <row r="119" spans="1:46" x14ac:dyDescent="0.4">
      <c r="A119" s="18"/>
      <c r="B119" s="18"/>
      <c r="C119" s="18"/>
      <c r="AF119" s="17"/>
      <c r="AL119" s="17"/>
      <c r="AM119" s="17"/>
      <c r="AN119" s="17"/>
      <c r="AO119" s="17"/>
      <c r="AP119" s="17"/>
      <c r="AQ119" s="17"/>
      <c r="AR119" s="17"/>
      <c r="AS119" s="17"/>
      <c r="AT119" s="17"/>
    </row>
    <row r="120" spans="1:46" x14ac:dyDescent="0.4">
      <c r="A120" s="18"/>
      <c r="B120" s="18"/>
      <c r="C120" s="18"/>
      <c r="AF120" s="17"/>
      <c r="AL120" s="17"/>
      <c r="AM120" s="17"/>
      <c r="AN120" s="17"/>
      <c r="AO120" s="17"/>
      <c r="AP120" s="17"/>
      <c r="AQ120" s="17"/>
      <c r="AR120" s="17"/>
      <c r="AS120" s="17"/>
      <c r="AT120" s="17"/>
    </row>
    <row r="121" spans="1:46" x14ac:dyDescent="0.4">
      <c r="A121" s="18"/>
      <c r="B121" s="18"/>
      <c r="C121" s="18"/>
      <c r="D121" s="21"/>
      <c r="E121" s="11"/>
      <c r="F121" s="11"/>
      <c r="G121" s="11"/>
      <c r="H121" s="11"/>
      <c r="I121" s="11"/>
      <c r="J121" s="11"/>
      <c r="K121" s="17"/>
      <c r="L121" s="17"/>
      <c r="M121" s="17"/>
      <c r="N121" s="17"/>
      <c r="O121" s="17"/>
      <c r="P121" s="17"/>
      <c r="Q121" s="17"/>
      <c r="R121" s="17"/>
      <c r="S121" s="17"/>
      <c r="T121" s="17"/>
      <c r="U121" s="17"/>
      <c r="V121" s="17"/>
      <c r="W121" s="17"/>
      <c r="X121" s="17"/>
      <c r="Y121" s="17"/>
      <c r="Z121" s="17"/>
      <c r="AA121" s="17"/>
      <c r="AB121" s="17"/>
      <c r="AC121" s="17"/>
      <c r="AD121" s="17"/>
      <c r="AE121" s="17"/>
      <c r="AF121" s="17"/>
      <c r="AL121" s="17"/>
      <c r="AM121" s="17"/>
      <c r="AN121" s="17"/>
      <c r="AO121" s="17"/>
      <c r="AP121" s="17"/>
      <c r="AQ121" s="17"/>
      <c r="AR121" s="17"/>
      <c r="AS121" s="17"/>
      <c r="AT121" s="17"/>
    </row>
    <row r="122" spans="1:46" x14ac:dyDescent="0.4">
      <c r="A122" s="18"/>
      <c r="B122" s="18"/>
      <c r="C122" s="18"/>
      <c r="D122" s="21"/>
      <c r="E122" s="11"/>
      <c r="F122" s="11"/>
      <c r="G122" s="11"/>
      <c r="H122" s="11"/>
      <c r="I122" s="11"/>
      <c r="J122" s="11"/>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row>
    <row r="123" spans="1:46" x14ac:dyDescent="0.4">
      <c r="A123" s="18"/>
      <c r="B123" s="18"/>
      <c r="C123" s="18"/>
      <c r="D123" s="21"/>
      <c r="E123" s="11"/>
      <c r="F123" s="11"/>
      <c r="G123" s="11"/>
      <c r="H123" s="11"/>
      <c r="I123" s="11"/>
      <c r="J123" s="11"/>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row>
    <row r="124" spans="1:46" x14ac:dyDescent="0.4">
      <c r="A124" s="18"/>
      <c r="B124" s="18"/>
      <c r="C124" s="18"/>
      <c r="D124" s="15"/>
      <c r="E124" s="8"/>
      <c r="F124" s="8"/>
      <c r="G124" s="8"/>
      <c r="H124" s="8"/>
      <c r="I124" s="8"/>
      <c r="J124" s="8"/>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K124" s="22"/>
      <c r="AL124" s="23"/>
    </row>
    <row r="125" spans="1:46" x14ac:dyDescent="0.4">
      <c r="A125" s="18"/>
      <c r="B125" s="18"/>
      <c r="C125" s="18"/>
      <c r="F125" s="24"/>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K125" s="22"/>
      <c r="AL125" s="23"/>
    </row>
    <row r="126" spans="1:46" x14ac:dyDescent="0.4">
      <c r="A126" s="18"/>
      <c r="B126" s="18"/>
      <c r="C126" s="18"/>
      <c r="D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row>
    <row r="127" spans="1:46" x14ac:dyDescent="0.4">
      <c r="A127" s="18"/>
      <c r="B127" s="18"/>
      <c r="C127" s="18"/>
      <c r="D127" s="7"/>
      <c r="E127" s="25"/>
      <c r="F127" s="25"/>
      <c r="H127" s="25"/>
      <c r="I127" s="25"/>
      <c r="J127" s="25"/>
      <c r="K127" s="7"/>
      <c r="L127" s="7"/>
      <c r="M127" s="7"/>
      <c r="N127" s="7"/>
      <c r="O127" s="7"/>
      <c r="P127" s="7"/>
      <c r="Q127" s="7"/>
      <c r="R127" s="7"/>
      <c r="S127" s="7"/>
      <c r="T127" s="7"/>
      <c r="U127" s="7"/>
      <c r="V127" s="7"/>
      <c r="W127" s="7"/>
      <c r="X127" s="7"/>
      <c r="Y127" s="7"/>
      <c r="Z127" s="7"/>
      <c r="AA127" s="7"/>
      <c r="AB127" s="7"/>
      <c r="AC127" s="7"/>
      <c r="AD127" s="7"/>
      <c r="AE127" s="26"/>
      <c r="AF127" s="26"/>
      <c r="AG127" s="27"/>
      <c r="AH127" s="7"/>
      <c r="AI127" s="25"/>
      <c r="AJ127" s="25"/>
      <c r="AK127" s="25"/>
      <c r="AL127" s="25"/>
      <c r="AM127" s="25"/>
    </row>
    <row r="128" spans="1:46" x14ac:dyDescent="0.4">
      <c r="A128" s="18"/>
      <c r="B128" s="18"/>
      <c r="C128" s="18"/>
      <c r="D128" s="18"/>
      <c r="E128" s="18"/>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28"/>
      <c r="AF128" s="28"/>
      <c r="AG128" s="17"/>
      <c r="AH128" s="17"/>
      <c r="AI128" s="17"/>
    </row>
  </sheetData>
  <sheetProtection algorithmName="SHA-512" hashValue="tguyjsIouwtQVB7VzJjMaKXPuj4EXgjTTZCflaW5+puat8hYx9dkpGiDAzz8eT57XG1vBeALrDJ22J+eOeGYJQ==" saltValue="GpYVB0DyBfEo9tiHd72W5g==" spinCount="100000" sheet="1" objects="1" scenarios="1" formatCells="0" formatColumns="0" formatRows="0" insertColumns="0" insertRows="0" insertHyperlinks="0" deleteColumns="0" deleteRows="0"/>
  <mergeCells count="21">
    <mergeCell ref="B37:C37"/>
    <mergeCell ref="D37:J37"/>
    <mergeCell ref="B34:C34"/>
    <mergeCell ref="D34:J34"/>
    <mergeCell ref="B35:C35"/>
    <mergeCell ref="D35:J35"/>
    <mergeCell ref="B36:C36"/>
    <mergeCell ref="D36:J36"/>
    <mergeCell ref="C6:H6"/>
    <mergeCell ref="B33:C33"/>
    <mergeCell ref="D33:J33"/>
    <mergeCell ref="C7:G7"/>
    <mergeCell ref="B11:D11"/>
    <mergeCell ref="B12:B16"/>
    <mergeCell ref="C12:C16"/>
    <mergeCell ref="C17:C21"/>
    <mergeCell ref="B22:D22"/>
    <mergeCell ref="E22:J22"/>
    <mergeCell ref="B25:B29"/>
    <mergeCell ref="C25:C29"/>
    <mergeCell ref="D32:J32"/>
  </mergeCells>
  <conditionalFormatting sqref="E17:J21">
    <cfRule type="cellIs" dxfId="0" priority="1" stopIfTrue="1" operator="between">
      <formula>$AF$8</formula>
      <formula>$AF$9</formula>
    </cfRule>
  </conditionalFormatting>
  <dataValidations count="1">
    <dataValidation type="list" allowBlank="1" showInputMessage="1" showErrorMessage="1" sqref="G65231 H10 WWI982743 WMM982743 WCQ982743 VSU982743 VIY982743 UZC982743 UPG982743 UFK982743 TVO982743 TLS982743 TBW982743 SSA982743 SIE982743 RYI982743 ROM982743 REQ982743 QUU982743 QKY982743 QBC982743 PRG982743 PHK982743 OXO982743 ONS982743 ODW982743 NUA982743 NKE982743 NAI982743 MQM982743 MGQ982743 LWU982743 LMY982743 LDC982743 KTG982743 KJK982743 JZO982743 JPS982743 JFW982743 IWA982743 IME982743 ICI982743 HSM982743 HIQ982743 GYU982743 GOY982743 GFC982743 FVG982743 FLK982743 FBO982743 ERS982743 EHW982743 DYA982743 DOE982743 DEI982743 CUM982743 CKQ982743 CAU982743 BQY982743 BHC982743 AXG982743 ANK982743 ADO982743 TS982743 JW982743 G982735 WWI917207 WMM917207 WCQ917207 VSU917207 VIY917207 UZC917207 UPG917207 UFK917207 TVO917207 TLS917207 TBW917207 SSA917207 SIE917207 RYI917207 ROM917207 REQ917207 QUU917207 QKY917207 QBC917207 PRG917207 PHK917207 OXO917207 ONS917207 ODW917207 NUA917207 NKE917207 NAI917207 MQM917207 MGQ917207 LWU917207 LMY917207 LDC917207 KTG917207 KJK917207 JZO917207 JPS917207 JFW917207 IWA917207 IME917207 ICI917207 HSM917207 HIQ917207 GYU917207 GOY917207 GFC917207 FVG917207 FLK917207 FBO917207 ERS917207 EHW917207 DYA917207 DOE917207 DEI917207 CUM917207 CKQ917207 CAU917207 BQY917207 BHC917207 AXG917207 ANK917207 ADO917207 TS917207 JW917207 G917199 WWI851671 WMM851671 WCQ851671 VSU851671 VIY851671 UZC851671 UPG851671 UFK851671 TVO851671 TLS851671 TBW851671 SSA851671 SIE851671 RYI851671 ROM851671 REQ851671 QUU851671 QKY851671 QBC851671 PRG851671 PHK851671 OXO851671 ONS851671 ODW851671 NUA851671 NKE851671 NAI851671 MQM851671 MGQ851671 LWU851671 LMY851671 LDC851671 KTG851671 KJK851671 JZO851671 JPS851671 JFW851671 IWA851671 IME851671 ICI851671 HSM851671 HIQ851671 GYU851671 GOY851671 GFC851671 FVG851671 FLK851671 FBO851671 ERS851671 EHW851671 DYA851671 DOE851671 DEI851671 CUM851671 CKQ851671 CAU851671 BQY851671 BHC851671 AXG851671 ANK851671 ADO851671 TS851671 JW851671 G851663 WWI786135 WMM786135 WCQ786135 VSU786135 VIY786135 UZC786135 UPG786135 UFK786135 TVO786135 TLS786135 TBW786135 SSA786135 SIE786135 RYI786135 ROM786135 REQ786135 QUU786135 QKY786135 QBC786135 PRG786135 PHK786135 OXO786135 ONS786135 ODW786135 NUA786135 NKE786135 NAI786135 MQM786135 MGQ786135 LWU786135 LMY786135 LDC786135 KTG786135 KJK786135 JZO786135 JPS786135 JFW786135 IWA786135 IME786135 ICI786135 HSM786135 HIQ786135 GYU786135 GOY786135 GFC786135 FVG786135 FLK786135 FBO786135 ERS786135 EHW786135 DYA786135 DOE786135 DEI786135 CUM786135 CKQ786135 CAU786135 BQY786135 BHC786135 AXG786135 ANK786135 ADO786135 TS786135 JW786135 G786127 WWI720599 WMM720599 WCQ720599 VSU720599 VIY720599 UZC720599 UPG720599 UFK720599 TVO720599 TLS720599 TBW720599 SSA720599 SIE720599 RYI720599 ROM720599 REQ720599 QUU720599 QKY720599 QBC720599 PRG720599 PHK720599 OXO720599 ONS720599 ODW720599 NUA720599 NKE720599 NAI720599 MQM720599 MGQ720599 LWU720599 LMY720599 LDC720599 KTG720599 KJK720599 JZO720599 JPS720599 JFW720599 IWA720599 IME720599 ICI720599 HSM720599 HIQ720599 GYU720599 GOY720599 GFC720599 FVG720599 FLK720599 FBO720599 ERS720599 EHW720599 DYA720599 DOE720599 DEI720599 CUM720599 CKQ720599 CAU720599 BQY720599 BHC720599 AXG720599 ANK720599 ADO720599 TS720599 JW720599 G720591 WWI655063 WMM655063 WCQ655063 VSU655063 VIY655063 UZC655063 UPG655063 UFK655063 TVO655063 TLS655063 TBW655063 SSA655063 SIE655063 RYI655063 ROM655063 REQ655063 QUU655063 QKY655063 QBC655063 PRG655063 PHK655063 OXO655063 ONS655063 ODW655063 NUA655063 NKE655063 NAI655063 MQM655063 MGQ655063 LWU655063 LMY655063 LDC655063 KTG655063 KJK655063 JZO655063 JPS655063 JFW655063 IWA655063 IME655063 ICI655063 HSM655063 HIQ655063 GYU655063 GOY655063 GFC655063 FVG655063 FLK655063 FBO655063 ERS655063 EHW655063 DYA655063 DOE655063 DEI655063 CUM655063 CKQ655063 CAU655063 BQY655063 BHC655063 AXG655063 ANK655063 ADO655063 TS655063 JW655063 G655055 WWI589527 WMM589527 WCQ589527 VSU589527 VIY589527 UZC589527 UPG589527 UFK589527 TVO589527 TLS589527 TBW589527 SSA589527 SIE589527 RYI589527 ROM589527 REQ589527 QUU589527 QKY589527 QBC589527 PRG589527 PHK589527 OXO589527 ONS589527 ODW589527 NUA589527 NKE589527 NAI589527 MQM589527 MGQ589527 LWU589527 LMY589527 LDC589527 KTG589527 KJK589527 JZO589527 JPS589527 JFW589527 IWA589527 IME589527 ICI589527 HSM589527 HIQ589527 GYU589527 GOY589527 GFC589527 FVG589527 FLK589527 FBO589527 ERS589527 EHW589527 DYA589527 DOE589527 DEI589527 CUM589527 CKQ589527 CAU589527 BQY589527 BHC589527 AXG589527 ANK589527 ADO589527 TS589527 JW589527 G589519 WWI523991 WMM523991 WCQ523991 VSU523991 VIY523991 UZC523991 UPG523991 UFK523991 TVO523991 TLS523991 TBW523991 SSA523991 SIE523991 RYI523991 ROM523991 REQ523991 QUU523991 QKY523991 QBC523991 PRG523991 PHK523991 OXO523991 ONS523991 ODW523991 NUA523991 NKE523991 NAI523991 MQM523991 MGQ523991 LWU523991 LMY523991 LDC523991 KTG523991 KJK523991 JZO523991 JPS523991 JFW523991 IWA523991 IME523991 ICI523991 HSM523991 HIQ523991 GYU523991 GOY523991 GFC523991 FVG523991 FLK523991 FBO523991 ERS523991 EHW523991 DYA523991 DOE523991 DEI523991 CUM523991 CKQ523991 CAU523991 BQY523991 BHC523991 AXG523991 ANK523991 ADO523991 TS523991 JW523991 G523983 WWI458455 WMM458455 WCQ458455 VSU458455 VIY458455 UZC458455 UPG458455 UFK458455 TVO458455 TLS458455 TBW458455 SSA458455 SIE458455 RYI458455 ROM458455 REQ458455 QUU458455 QKY458455 QBC458455 PRG458455 PHK458455 OXO458455 ONS458455 ODW458455 NUA458455 NKE458455 NAI458455 MQM458455 MGQ458455 LWU458455 LMY458455 LDC458455 KTG458455 KJK458455 JZO458455 JPS458455 JFW458455 IWA458455 IME458455 ICI458455 HSM458455 HIQ458455 GYU458455 GOY458455 GFC458455 FVG458455 FLK458455 FBO458455 ERS458455 EHW458455 DYA458455 DOE458455 DEI458455 CUM458455 CKQ458455 CAU458455 BQY458455 BHC458455 AXG458455 ANK458455 ADO458455 TS458455 JW458455 G458447 WWI392919 WMM392919 WCQ392919 VSU392919 VIY392919 UZC392919 UPG392919 UFK392919 TVO392919 TLS392919 TBW392919 SSA392919 SIE392919 RYI392919 ROM392919 REQ392919 QUU392919 QKY392919 QBC392919 PRG392919 PHK392919 OXO392919 ONS392919 ODW392919 NUA392919 NKE392919 NAI392919 MQM392919 MGQ392919 LWU392919 LMY392919 LDC392919 KTG392919 KJK392919 JZO392919 JPS392919 JFW392919 IWA392919 IME392919 ICI392919 HSM392919 HIQ392919 GYU392919 GOY392919 GFC392919 FVG392919 FLK392919 FBO392919 ERS392919 EHW392919 DYA392919 DOE392919 DEI392919 CUM392919 CKQ392919 CAU392919 BQY392919 BHC392919 AXG392919 ANK392919 ADO392919 TS392919 JW392919 G392911 WWI327383 WMM327383 WCQ327383 VSU327383 VIY327383 UZC327383 UPG327383 UFK327383 TVO327383 TLS327383 TBW327383 SSA327383 SIE327383 RYI327383 ROM327383 REQ327383 QUU327383 QKY327383 QBC327383 PRG327383 PHK327383 OXO327383 ONS327383 ODW327383 NUA327383 NKE327383 NAI327383 MQM327383 MGQ327383 LWU327383 LMY327383 LDC327383 KTG327383 KJK327383 JZO327383 JPS327383 JFW327383 IWA327383 IME327383 ICI327383 HSM327383 HIQ327383 GYU327383 GOY327383 GFC327383 FVG327383 FLK327383 FBO327383 ERS327383 EHW327383 DYA327383 DOE327383 DEI327383 CUM327383 CKQ327383 CAU327383 BQY327383 BHC327383 AXG327383 ANK327383 ADO327383 TS327383 JW327383 G327375 WWI261847 WMM261847 WCQ261847 VSU261847 VIY261847 UZC261847 UPG261847 UFK261847 TVO261847 TLS261847 TBW261847 SSA261847 SIE261847 RYI261847 ROM261847 REQ261847 QUU261847 QKY261847 QBC261847 PRG261847 PHK261847 OXO261847 ONS261847 ODW261847 NUA261847 NKE261847 NAI261847 MQM261847 MGQ261847 LWU261847 LMY261847 LDC261847 KTG261847 KJK261847 JZO261847 JPS261847 JFW261847 IWA261847 IME261847 ICI261847 HSM261847 HIQ261847 GYU261847 GOY261847 GFC261847 FVG261847 FLK261847 FBO261847 ERS261847 EHW261847 DYA261847 DOE261847 DEI261847 CUM261847 CKQ261847 CAU261847 BQY261847 BHC261847 AXG261847 ANK261847 ADO261847 TS261847 JW261847 G261839 WWI196311 WMM196311 WCQ196311 VSU196311 VIY196311 UZC196311 UPG196311 UFK196311 TVO196311 TLS196311 TBW196311 SSA196311 SIE196311 RYI196311 ROM196311 REQ196311 QUU196311 QKY196311 QBC196311 PRG196311 PHK196311 OXO196311 ONS196311 ODW196311 NUA196311 NKE196311 NAI196311 MQM196311 MGQ196311 LWU196311 LMY196311 LDC196311 KTG196311 KJK196311 JZO196311 JPS196311 JFW196311 IWA196311 IME196311 ICI196311 HSM196311 HIQ196311 GYU196311 GOY196311 GFC196311 FVG196311 FLK196311 FBO196311 ERS196311 EHW196311 DYA196311 DOE196311 DEI196311 CUM196311 CKQ196311 CAU196311 BQY196311 BHC196311 AXG196311 ANK196311 ADO196311 TS196311 JW196311 G196303 WWI130775 WMM130775 WCQ130775 VSU130775 VIY130775 UZC130775 UPG130775 UFK130775 TVO130775 TLS130775 TBW130775 SSA130775 SIE130775 RYI130775 ROM130775 REQ130775 QUU130775 QKY130775 QBC130775 PRG130775 PHK130775 OXO130775 ONS130775 ODW130775 NUA130775 NKE130775 NAI130775 MQM130775 MGQ130775 LWU130775 LMY130775 LDC130775 KTG130775 KJK130775 JZO130775 JPS130775 JFW130775 IWA130775 IME130775 ICI130775 HSM130775 HIQ130775 GYU130775 GOY130775 GFC130775 FVG130775 FLK130775 FBO130775 ERS130775 EHW130775 DYA130775 DOE130775 DEI130775 CUM130775 CKQ130775 CAU130775 BQY130775 BHC130775 AXG130775 ANK130775 ADO130775 TS130775 JW130775 G130767 WWI65239 WMM65239 WCQ65239 VSU65239 VIY65239 UZC65239 UPG65239 UFK65239 TVO65239 TLS65239 TBW65239 SSA65239 SIE65239 RYI65239 ROM65239 REQ65239 QUU65239 QKY65239 QBC65239 PRG65239 PHK65239 OXO65239 ONS65239 ODW65239 NUA65239 NKE65239 NAI65239 MQM65239 MGQ65239 LWU65239 LMY65239 LDC65239 KTG65239 KJK65239 JZO65239 JPS65239 JFW65239 IWA65239 IME65239 ICI65239 HSM65239 HIQ65239 GYU65239 GOY65239 GFC65239 FVG65239 FLK65239 FBO65239 ERS65239 EHW65239 DYA65239 DOE65239 DEI65239 CUM65239 CKQ65239 CAU65239 BQY65239 BHC65239 AXG65239 ANK65239 ADO65239 TS65239 JW65239 WMN10 WWH8:WWH9 WWJ10 JV8:JV9 JX10 TR8:TR9 TT10 ADN8:ADN9 ADP10 ANJ8:ANJ9 ANL10 AXF8:AXF9 AXH10 BHB8:BHB9 BHD10 BQX8:BQX9 BQZ10 CAT8:CAT9 CAV10 CKP8:CKP9 CKR10 CUL8:CUL9 CUN10 DEH8:DEH9 DEJ10 DOD8:DOD9 DOF10 DXZ8:DXZ9 DYB10 EHV8:EHV9 EHX10 ERR8:ERR9 ERT10 FBN8:FBN9 FBP10 FLJ8:FLJ9 FLL10 FVF8:FVF9 FVH10 GFB8:GFB9 GFD10 GOX8:GOX9 GOZ10 GYT8:GYT9 GYV10 HIP8:HIP9 HIR10 HSL8:HSL9 HSN10 ICH8:ICH9 ICJ10 IMD8:IMD9 IMF10 IVZ8:IVZ9 IWB10 JFV8:JFV9 JFX10 JPR8:JPR9 JPT10 JZN8:JZN9 JZP10 KJJ8:KJJ9 KJL10 KTF8:KTF9 KTH10 LDB8:LDB9 LDD10 LMX8:LMX9 LMZ10 LWT8:LWT9 LWV10 MGP8:MGP9 MGR10 MQL8:MQL9 MQN10 NAH8:NAH9 NAJ10 NKD8:NKD9 NKF10 NTZ8:NTZ9 NUB10 ODV8:ODV9 ODX10 ONR8:ONR9 ONT10 OXN8:OXN9 OXP10 PHJ8:PHJ9 PHL10 PRF8:PRF9 PRH10 QBB8:QBB9 QBD10 QKX8:QKX9 QKZ10 QUT8:QUT9 QUV10 REP8:REP9 RER10 ROL8:ROL9 RON10 RYH8:RYH9 RYJ10 SID8:SID9 SIF10 SRZ8:SRZ9 SSB10 TBV8:TBV9 TBX10 TLR8:TLR9 TLT10 TVN8:TVN9 TVP10 UFJ8:UFJ9 UFL10 UPF8:UPF9 UPH10 UZB8:UZB9 UZD10 VIX8:VIX9 VIZ10 VST8:VST9 VSV10 WCP8:WCP9 WCR10 WML8:WML9" xr:uid="{D31E56DD-8874-48C1-A37B-B3FA7FC67F9F}">
      <formula1>#REF!</formula1>
    </dataValidation>
  </dataValidations>
  <printOptions horizontalCentered="1"/>
  <pageMargins left="0.78740157480314965" right="0.59055118110236227" top="0.55118110236220474" bottom="0.55118110236220474" header="0" footer="0"/>
  <pageSetup scale="67" orientation="portrait" horizontalDpi="4294967293" r:id="rId1"/>
  <ignoredErrors>
    <ignoredError sqref="F12:J16 E23:J23 E30:J30 J5 E31:J31 J18:J21 E17:J17 E18:I21"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FH4-H Select</vt:lpstr>
      <vt:lpstr>'FH4-H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cp:lastPrinted>2026-04-16T09:34:49Z</cp:lastPrinted>
  <dcterms:created xsi:type="dcterms:W3CDTF">2026-01-10T19:36:55Z</dcterms:created>
  <dcterms:modified xsi:type="dcterms:W3CDTF">2026-06-01T07:44:07Z</dcterms:modified>
</cp:coreProperties>
</file>