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7" documentId="13_ncr:1_{B024B504-FE9D-4928-84F0-5F4CA87EBDC5}" xr6:coauthVersionLast="47" xr6:coauthVersionMax="47" xr10:uidLastSave="{EB32FB89-A1E0-4A36-8DF6-3DC345CD2CC9}"/>
  <workbookProtection workbookAlgorithmName="SHA-512" workbookHashValue="A5DzuJMrm00ZolNFhPIuKZV9kR8kb6BGJ2pgRVOg6tWZOhLSziv9LER5ocy8tAvWnA5TLho4QFaWo5AFp8xFng==" workbookSaltValue="tm394gF4CbJWe/QU0yHX+Q==" workbookSpinCount="100000" lockStructure="1"/>
  <bookViews>
    <workbookView xWindow="-108" yWindow="-108" windowWidth="30936" windowHeight="16776" xr2:uid="{56E6E940-7E3E-47C3-9DD9-74B5F0C5BDDE}"/>
  </bookViews>
  <sheets>
    <sheet name="FH4-H Select" sheetId="1" r:id="rId1"/>
  </sheets>
  <definedNames>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18" i="1" l="1"/>
  <c r="J23" i="1" l="1"/>
  <c r="I23" i="1"/>
  <c r="H23" i="1"/>
  <c r="G23" i="1"/>
  <c r="F23" i="1"/>
  <c r="E23" i="1"/>
  <c r="J16" i="1"/>
  <c r="I16" i="1"/>
  <c r="H16" i="1"/>
  <c r="G16" i="1"/>
  <c r="F16" i="1"/>
  <c r="J15" i="1"/>
  <c r="I15" i="1"/>
  <c r="H15" i="1"/>
  <c r="G15" i="1"/>
  <c r="F15" i="1"/>
  <c r="J14" i="1"/>
  <c r="I14" i="1"/>
  <c r="H14" i="1"/>
  <c r="G14" i="1"/>
  <c r="F14" i="1"/>
  <c r="J13" i="1"/>
  <c r="I13" i="1"/>
  <c r="H13" i="1"/>
  <c r="G13" i="1"/>
  <c r="F13" i="1"/>
  <c r="J12" i="1"/>
  <c r="I12" i="1"/>
  <c r="H12" i="1"/>
  <c r="G12" i="1"/>
  <c r="F12" i="1"/>
  <c r="AF9" i="1"/>
  <c r="AF8" i="1"/>
  <c r="J5" i="1"/>
  <c r="E20" i="1" s="1"/>
  <c r="F18" i="1" l="1"/>
  <c r="F20" i="1"/>
  <c r="G18" i="1"/>
  <c r="G20" i="1"/>
  <c r="H18" i="1"/>
  <c r="H20" i="1"/>
  <c r="I18" i="1"/>
  <c r="I20" i="1"/>
  <c r="J18" i="1"/>
  <c r="J20" i="1"/>
  <c r="E17" i="1"/>
  <c r="E30" i="1" s="1"/>
  <c r="E19" i="1"/>
  <c r="E21" i="1"/>
  <c r="F17" i="1"/>
  <c r="F30" i="1" s="1"/>
  <c r="F19" i="1"/>
  <c r="F21" i="1"/>
  <c r="G17" i="1"/>
  <c r="G30" i="1" s="1"/>
  <c r="G19" i="1"/>
  <c r="G21" i="1"/>
  <c r="H17" i="1"/>
  <c r="H30" i="1" s="1"/>
  <c r="H19" i="1"/>
  <c r="H21" i="1"/>
  <c r="I17" i="1"/>
  <c r="I30" i="1" s="1"/>
  <c r="I19" i="1"/>
  <c r="I21" i="1"/>
  <c r="J17" i="1"/>
  <c r="J30" i="1" s="1"/>
  <c r="J19" i="1"/>
  <c r="J21" i="1"/>
  <c r="E18" i="1"/>
</calcChain>
</file>

<file path=xl/sharedStrings.xml><?xml version="1.0" encoding="utf-8"?>
<sst xmlns="http://schemas.openxmlformats.org/spreadsheetml/2006/main" count="68" uniqueCount="62">
  <si>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</si>
  <si>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</si>
  <si>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</si>
  <si>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</si>
  <si>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</si>
  <si>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</si>
  <si>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</si>
  <si>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</si>
  <si>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</si>
  <si>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Model</t>
  </si>
  <si>
    <t>FH4-H 80</t>
  </si>
  <si>
    <t>FH4-H 123</t>
  </si>
  <si>
    <t>FH4-H 166</t>
  </si>
  <si>
    <t>FH4-H 209</t>
  </si>
  <si>
    <t>FH4-H 252</t>
  </si>
  <si>
    <t>FH4-H 296</t>
  </si>
  <si>
    <t>Air flow</t>
  </si>
  <si>
    <t>m3/h</t>
  </si>
  <si>
    <t>Heating Capacity
at 45/35/20°C</t>
  </si>
  <si>
    <t>Fan
speed</t>
  </si>
  <si>
    <t>Power supply</t>
  </si>
  <si>
    <t>220~230V / 1Ph / 50 or 60Hz</t>
  </si>
  <si>
    <t>Max power (incl. actuator)</t>
  </si>
  <si>
    <t>W</t>
  </si>
  <si>
    <t>Max current (incl. actuator)</t>
  </si>
  <si>
    <t>Sound pressure level</t>
  </si>
  <si>
    <t>dB(A)</t>
  </si>
  <si>
    <t>-</t>
  </si>
  <si>
    <t>Max water flow</t>
  </si>
  <si>
    <t>l/h</t>
  </si>
  <si>
    <t>Max pressure loss</t>
  </si>
  <si>
    <t>kPa</t>
  </si>
  <si>
    <t>Max. Working Pressure</t>
  </si>
  <si>
    <t>Mpa</t>
  </si>
  <si>
    <t>Fan Type</t>
  </si>
  <si>
    <t>Cross - flow</t>
  </si>
  <si>
    <t>Motor Type</t>
  </si>
  <si>
    <t>Brushless EC motor</t>
  </si>
  <si>
    <t>Body Material</t>
  </si>
  <si>
    <t>Stainless steel</t>
  </si>
  <si>
    <t>Heat exchanger material</t>
  </si>
  <si>
    <t>Copper - Aluminum</t>
  </si>
  <si>
    <t>Inlet/Outlet Water Pipe Size</t>
  </si>
  <si>
    <t>1/2" Female</t>
  </si>
  <si>
    <t>Unit Dimension W/D/H</t>
  </si>
  <si>
    <t>mm</t>
  </si>
  <si>
    <t>Packing Dimension W/D/H</t>
  </si>
  <si>
    <t>Unit Weight</t>
  </si>
  <si>
    <t>kg</t>
  </si>
  <si>
    <t>Gross Weight</t>
  </si>
  <si>
    <t>798,5/220/86,2</t>
  </si>
  <si>
    <t>1230/220/86,2</t>
  </si>
  <si>
    <t>1661,5/220/86,2</t>
  </si>
  <si>
    <t>2093/220/86,2</t>
  </si>
  <si>
    <t>2524,5/220/86,2</t>
  </si>
  <si>
    <t>2956/220/86,2</t>
  </si>
  <si>
    <t>810/230/80</t>
  </si>
  <si>
    <t>1320/210/80</t>
  </si>
  <si>
    <t>1720/210/80</t>
  </si>
  <si>
    <t>2170/210/80</t>
  </si>
  <si>
    <t>2570/210/80</t>
  </si>
  <si>
    <t>3010/230/80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</si>
</sst>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
    <numFmt numFmtId="166" formatCode="#,##0.0"/>
  </numFmts>
  <fonts count="11" x14ac:knownFonts="1">
    <font>
      <sz val="12"/>
      <color theme="1"/>
      <name val="Open Sans"/>
      <family val="2"/>
      <charset val="186"/>
    </font>
    <font>
      <sz val="10"/>
      <name val="Arial"/>
      <family val="2"/>
      <charset val="186"/>
    </font>
    <font>
      <b/>
      <sz val="12"/>
      <name val="Open Sans"/>
      <family val="2"/>
    </font>
    <font>
      <sz val="12"/>
      <color theme="1"/>
      <name val="Calibri"/>
      <family val="2"/>
      <charset val="186"/>
    </font>
    <font>
      <sz val="12"/>
      <name val="Open Sans"/>
      <family val="2"/>
    </font>
    <font>
      <sz val="11"/>
      <name val="Open Sans"/>
      <family val="2"/>
    </font>
    <font>
      <b/>
      <sz val="18"/>
      <name val="Open Sans"/>
      <family val="2"/>
    </font>
    <font>
      <sz val="10"/>
      <color indexed="8"/>
      <name val="Calibri"/>
      <family val="2"/>
      <charset val="186"/>
    </font>
    <font>
      <sz val="12"/>
      <name val="Times New Roman"/>
      <family val="1"/>
      <charset val="186"/>
    </font>
    <font>
      <sz val="12"/>
      <color theme="1"/>
      <name val="Calibri"/>
      <family val="2"/>
      <charset val="186"/>
      <scheme val="minor"/>
    </font>
    <font>
      <sz val="12"/>
      <name val="Calibri"/>
      <family val="2"/>
      <scheme val="minor"/>
    </font>
  </fonts>
  <fills count="5">
    <fill>
      <patternFill patternType="none"/>
    </fill>
    <fill>
      <patternFill patternType="gray125"/>
    </fill>
    <fill>
      <patternFill patternType="solid">
        <fgColor rgb="FFE6E8E8"/>
        <bgColor indexed="64"/>
      </patternFill>
    </fill>
    <fill>
      <patternFill patternType="solid">
        <fgColor indexed="9"/>
        <bgColor indexed="64"/>
      </patternFill>
    </fill>
    <fill>
      <patternFill patternType="solid">
        <fgColor theme="0" tint="-4.9989318521683403E-2"/>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thin">
        <color auto="1"/>
      </left>
      <right style="medium">
        <color indexed="64"/>
      </right>
      <top style="thin">
        <color auto="1"/>
      </top>
      <bottom style="thin">
        <color auto="1"/>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medium">
        <color indexed="64"/>
      </left>
      <right style="thin">
        <color auto="1"/>
      </right>
      <top style="medium">
        <color indexed="64"/>
      </top>
      <bottom/>
      <diagonal/>
    </border>
    <border>
      <left style="medium">
        <color indexed="64"/>
      </left>
      <right style="thin">
        <color auto="1"/>
      </right>
      <top/>
      <bottom/>
      <diagonal/>
    </border>
    <border>
      <left style="medium">
        <color indexed="64"/>
      </left>
      <right style="thin">
        <color auto="1"/>
      </right>
      <top/>
      <bottom style="medium">
        <color indexed="64"/>
      </bottom>
      <diagonal/>
    </border>
  </borders>
  <cellStyleXfs count="7">
    <xf numFmtId="0" fontId="0" fillId="0" borderId="0"/>
    <xf numFmtId="0" fontId="1" fillId="0" borderId="0"/>
    <xf numFmtId="0" fontId="3" fillId="0" borderId="0"/>
    <xf numFmtId="9" fontId="7" fillId="0" borderId="0" applyFont="0" applyFill="0" applyBorder="0" applyAlignment="0" applyProtection="0"/>
    <xf numFmtId="0" fontId="8" fillId="0" borderId="0"/>
    <xf numFmtId="9" fontId="3" fillId="0" borderId="0" applyFont="0" applyFill="0" applyBorder="0" applyAlignment="0" applyProtection="0"/>
    <xf numFmtId="0" fontId="1" fillId="0" borderId="0"/>
  </cellStyleXfs>
  <cellXfs count="96">
    <xf numFmtId="0" fontId="0" fillId="0" borderId="0" xfId="0"/>
    <xf numFmtId="0" fontId="2" fillId="0" borderId="1" xfId="1" applyFont="1" applyBorder="1" applyAlignment="1" applyProtection="1">
      <alignment horizontal="center" vertical="center"/>
      <protection locked="0" hidden="1"/>
    </xf>
    <xf numFmtId="2" fontId="4" fillId="0" borderId="0" xfId="1" applyNumberFormat="1" applyFont="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9" fontId="4" fillId="0" borderId="1" xfId="3" applyFont="1" applyBorder="1" applyAlignment="1" applyProtection="1">
      <alignment horizontal="center" vertical="center"/>
      <protection locked="0" hidden="1"/>
    </xf>
    <xf numFmtId="9" fontId="4" fillId="0" borderId="1" xfId="5" applyFont="1" applyBorder="1" applyAlignment="1" applyProtection="1">
      <alignment horizontal="center" vertical="center"/>
      <protection locked="0" hidden="1"/>
    </xf>
    <xf numFmtId="166" fontId="4" fillId="3" borderId="1" xfId="1" applyNumberFormat="1" applyFont="1" applyFill="1" applyBorder="1" applyAlignment="1" applyProtection="1">
      <alignment horizontal="center" vertical="center"/>
      <protection locked="0" hidden="1"/>
    </xf>
    <xf numFmtId="4" fontId="4" fillId="3" borderId="1" xfId="1" applyNumberFormat="1" applyFont="1" applyFill="1" applyBorder="1" applyAlignment="1" applyProtection="1">
      <alignment horizontal="center" vertical="center"/>
      <protection locked="0" hidden="1"/>
    </xf>
    <xf numFmtId="0" fontId="4" fillId="0" borderId="0" xfId="1" applyFont="1" applyAlignment="1" applyProtection="1">
      <alignment horizontal="center" vertical="center"/>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center"/>
      <protection locked="0" hidden="1"/>
    </xf>
    <xf numFmtId="0" fontId="2" fillId="0" borderId="0" xfId="1" applyFont="1" applyAlignment="1" applyProtection="1">
      <alignment horizontal="right" vertical="center"/>
      <protection locked="0" hidden="1"/>
    </xf>
    <xf numFmtId="0" fontId="4" fillId="0" borderId="0" xfId="2" applyFont="1" applyProtection="1">
      <protection locked="0" hidden="1"/>
    </xf>
    <xf numFmtId="0" fontId="2" fillId="0" borderId="0" xfId="1" applyFont="1" applyAlignment="1" applyProtection="1">
      <alignment horizontal="center" vertical="center"/>
      <protection locked="0" hidden="1"/>
    </xf>
    <xf numFmtId="0" fontId="4" fillId="0" borderId="0" xfId="1" applyFont="1" applyAlignment="1" applyProtection="1">
      <alignment vertical="center"/>
      <protection locked="0" hidden="1"/>
    </xf>
    <xf numFmtId="0" fontId="2" fillId="0" borderId="0" xfId="1" applyFont="1" applyAlignment="1" applyProtection="1">
      <alignment horizontal="left" vertical="center"/>
      <protection locked="0" hidden="1"/>
    </xf>
    <xf numFmtId="0" fontId="5" fillId="0" borderId="0" xfId="1" applyFont="1" applyAlignment="1" applyProtection="1">
      <alignment horizontal="right" vertical="center"/>
      <protection locked="0" hidden="1"/>
    </xf>
    <xf numFmtId="0" fontId="2" fillId="0" borderId="0" xfId="1" applyFont="1" applyAlignment="1" applyProtection="1">
      <alignment horizontal="center" vertical="center" wrapText="1"/>
      <protection locked="0" hidden="1"/>
    </xf>
    <xf numFmtId="0" fontId="4" fillId="0" borderId="0" xfId="1" applyFont="1" applyAlignment="1" applyProtection="1">
      <alignment vertical="top" wrapText="1"/>
      <protection locked="0" hidden="1"/>
    </xf>
    <xf numFmtId="0" fontId="4" fillId="0" borderId="0" xfId="1" applyFont="1" applyAlignment="1" applyProtection="1">
      <alignment vertical="center" wrapText="1"/>
      <protection locked="0" hidden="1"/>
    </xf>
    <xf numFmtId="0" fontId="5" fillId="0" borderId="0" xfId="1" applyFont="1" applyAlignment="1" applyProtection="1">
      <alignment vertical="center"/>
      <protection locked="0" hidden="1"/>
    </xf>
    <xf numFmtId="0" fontId="4" fillId="0" borderId="0" xfId="1" applyFont="1" applyAlignment="1" applyProtection="1">
      <alignment horizontal="center" vertical="top" wrapText="1"/>
      <protection locked="0" hidden="1"/>
    </xf>
    <xf numFmtId="0" fontId="2" fillId="0" borderId="0" xfId="1" applyFont="1" applyAlignment="1" applyProtection="1">
      <alignment vertical="center"/>
      <protection locked="0" hidden="1"/>
    </xf>
    <xf numFmtId="0" fontId="2" fillId="0" borderId="2" xfId="1" applyFont="1" applyBorder="1" applyAlignment="1" applyProtection="1">
      <alignment horizontal="center" vertical="center"/>
      <protection locked="0" hidden="1"/>
    </xf>
    <xf numFmtId="1" fontId="2" fillId="2" borderId="1" xfId="2" applyNumberFormat="1" applyFont="1" applyFill="1" applyBorder="1" applyAlignment="1" applyProtection="1">
      <alignment horizontal="center" vertical="top" shrinkToFit="1"/>
      <protection locked="0" hidden="1"/>
    </xf>
    <xf numFmtId="0" fontId="2" fillId="0" borderId="3" xfId="4" applyFont="1" applyBorder="1" applyAlignment="1" applyProtection="1">
      <alignment horizontal="center" vertical="center"/>
      <protection locked="0" hidden="1"/>
    </xf>
    <xf numFmtId="164" fontId="2" fillId="0" borderId="1" xfId="4" applyNumberFormat="1" applyFont="1" applyBorder="1" applyAlignment="1" applyProtection="1">
      <alignment horizontal="center" vertical="center"/>
      <protection locked="0" hidden="1"/>
    </xf>
    <xf numFmtId="1" fontId="4" fillId="2" borderId="1" xfId="2" applyNumberFormat="1" applyFont="1" applyFill="1" applyBorder="1" applyAlignment="1" applyProtection="1">
      <alignment horizontal="center" vertical="top" shrinkToFit="1"/>
      <protection locked="0" hidden="1"/>
    </xf>
    <xf numFmtId="3" fontId="4" fillId="0" borderId="1" xfId="1" applyNumberFormat="1" applyFont="1" applyBorder="1" applyAlignment="1" applyProtection="1">
      <alignment horizontal="center" vertical="center"/>
      <protection locked="0" hidden="1"/>
    </xf>
    <xf numFmtId="9" fontId="4" fillId="0" borderId="6" xfId="5" applyFont="1" applyBorder="1" applyAlignment="1" applyProtection="1">
      <alignment horizontal="center" vertical="center"/>
      <protection locked="0" hidden="1"/>
    </xf>
    <xf numFmtId="1" fontId="4" fillId="2" borderId="6" xfId="2" applyNumberFormat="1" applyFont="1" applyFill="1" applyBorder="1" applyAlignment="1" applyProtection="1">
      <alignment horizontal="center" vertical="top" shrinkToFit="1"/>
      <protection locked="0" hidden="1"/>
    </xf>
    <xf numFmtId="3" fontId="4" fillId="3" borderId="6" xfId="1" applyNumberFormat="1" applyFont="1" applyFill="1" applyBorder="1" applyAlignment="1" applyProtection="1">
      <alignment horizontal="center" vertical="center"/>
      <protection locked="0" hidden="1"/>
    </xf>
    <xf numFmtId="3" fontId="4" fillId="0" borderId="0" xfId="1" applyNumberFormat="1" applyFont="1" applyAlignment="1" applyProtection="1">
      <alignment horizontal="center" vertical="center"/>
      <protection locked="0" hidden="1"/>
    </xf>
    <xf numFmtId="0" fontId="4" fillId="0" borderId="16" xfId="2" applyFont="1" applyBorder="1" applyAlignment="1" applyProtection="1">
      <alignment vertical="top" wrapText="1"/>
      <protection locked="0" hidden="1"/>
    </xf>
    <xf numFmtId="9" fontId="4" fillId="0" borderId="8" xfId="5" applyFont="1" applyBorder="1" applyAlignment="1" applyProtection="1">
      <alignment horizontal="center" vertical="center"/>
      <protection locked="0" hidden="1"/>
    </xf>
    <xf numFmtId="3" fontId="4" fillId="2" borderId="8" xfId="2" applyNumberFormat="1" applyFont="1" applyFill="1" applyBorder="1" applyAlignment="1" applyProtection="1">
      <alignment horizontal="center" vertical="top" shrinkToFit="1"/>
      <protection locked="0" hidden="1"/>
    </xf>
    <xf numFmtId="3" fontId="4" fillId="0" borderId="8" xfId="1" applyNumberFormat="1" applyFont="1" applyBorder="1" applyAlignment="1" applyProtection="1">
      <alignment horizontal="center" vertical="center"/>
      <protection locked="0" hidden="1"/>
    </xf>
    <xf numFmtId="3" fontId="4" fillId="0" borderId="9" xfId="1" applyNumberFormat="1" applyFont="1" applyBorder="1" applyAlignment="1" applyProtection="1">
      <alignment horizontal="center" vertical="center"/>
      <protection locked="0" hidden="1"/>
    </xf>
    <xf numFmtId="0" fontId="4" fillId="0" borderId="17" xfId="2" applyFont="1" applyBorder="1" applyAlignment="1" applyProtection="1">
      <alignment vertical="top" wrapText="1"/>
      <protection locked="0" hidden="1"/>
    </xf>
    <xf numFmtId="3" fontId="4" fillId="2" borderId="1" xfId="2" applyNumberFormat="1" applyFont="1" applyFill="1" applyBorder="1" applyAlignment="1" applyProtection="1">
      <alignment horizontal="center" vertical="top" shrinkToFit="1"/>
      <protection locked="0" hidden="1"/>
    </xf>
    <xf numFmtId="3" fontId="4" fillId="0" borderId="10" xfId="1" applyNumberFormat="1" applyFont="1" applyBorder="1" applyAlignment="1" applyProtection="1">
      <alignment horizontal="center" vertical="center"/>
      <protection locked="0" hidden="1"/>
    </xf>
    <xf numFmtId="0" fontId="4" fillId="0" borderId="18" xfId="2" applyFont="1" applyBorder="1" applyAlignment="1" applyProtection="1">
      <alignment vertical="top" wrapText="1"/>
      <protection locked="0" hidden="1"/>
    </xf>
    <xf numFmtId="9" fontId="4" fillId="0" borderId="11" xfId="5" applyFont="1" applyBorder="1" applyAlignment="1" applyProtection="1">
      <alignment horizontal="center" vertical="center"/>
      <protection locked="0" hidden="1"/>
    </xf>
    <xf numFmtId="3" fontId="4" fillId="2" borderId="11" xfId="2" applyNumberFormat="1" applyFont="1" applyFill="1" applyBorder="1" applyAlignment="1" applyProtection="1">
      <alignment horizontal="center" vertical="top" shrinkToFit="1"/>
      <protection locked="0" hidden="1"/>
    </xf>
    <xf numFmtId="3" fontId="4" fillId="3" borderId="11" xfId="1" applyNumberFormat="1" applyFont="1" applyFill="1" applyBorder="1" applyAlignment="1" applyProtection="1">
      <alignment horizontal="center" vertical="center"/>
      <protection locked="0" hidden="1"/>
    </xf>
    <xf numFmtId="3" fontId="4" fillId="3" borderId="12" xfId="1" applyNumberFormat="1" applyFont="1" applyFill="1" applyBorder="1" applyAlignment="1" applyProtection="1">
      <alignment horizontal="center" vertical="center"/>
      <protection locked="0" hidden="1"/>
    </xf>
    <xf numFmtId="9" fontId="4" fillId="0" borderId="0" xfId="5" applyFont="1" applyAlignment="1" applyProtection="1">
      <alignment horizontal="center" vertical="center"/>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xf numFmtId="165" fontId="4" fillId="2" borderId="1" xfId="2" applyNumberFormat="1" applyFont="1" applyFill="1" applyBorder="1" applyAlignment="1" applyProtection="1">
      <alignment horizontal="center" vertical="top" shrinkToFit="1"/>
      <protection locked="0" hidden="1"/>
    </xf>
    <xf numFmtId="2" fontId="4" fillId="2" borderId="1" xfId="2" applyNumberFormat="1" applyFont="1" applyFill="1" applyBorder="1" applyAlignment="1" applyProtection="1">
      <alignment horizontal="center" vertical="top" shrinkToFit="1"/>
      <protection locked="0" hidden="1"/>
    </xf>
    <xf numFmtId="3" fontId="4" fillId="3" borderId="1" xfId="1" applyNumberFormat="1" applyFont="1" applyFill="1" applyBorder="1" applyAlignment="1" applyProtection="1">
      <alignment horizontal="center" vertical="center"/>
      <protection locked="0" hidden="1"/>
    </xf>
    <xf numFmtId="166" fontId="4" fillId="0" borderId="1" xfId="1" applyNumberFormat="1" applyFont="1" applyBorder="1" applyAlignment="1" applyProtection="1">
      <alignment horizontal="center" vertical="center"/>
      <protection locked="0" hidden="1"/>
    </xf>
    <xf numFmtId="9" fontId="4" fillId="0" borderId="1" xfId="5" applyFont="1" applyBorder="1" applyAlignment="1" applyProtection="1">
      <alignment horizontal="left" vertical="center"/>
      <protection locked="0" hidden="1"/>
    </xf>
    <xf numFmtId="0" fontId="2" fillId="0" borderId="1" xfId="1" applyFont="1" applyBorder="1" applyAlignment="1" applyProtection="1">
      <alignment horizontal="left" vertical="top" wrapText="1"/>
      <protection locked="0" hidden="1"/>
    </xf>
    <xf numFmtId="0" fontId="10" fillId="4" borderId="1" xfId="2" applyFont="1" applyFill="1" applyBorder="1" applyAlignment="1" applyProtection="1">
      <alignment horizontal="center" vertical="center" wrapText="1" shrinkToFit="1"/>
      <protection locked="0" hidden="1"/>
    </xf>
    <xf numFmtId="2" fontId="3" fillId="0" borderId="1" xfId="2" applyNumberFormat="1" applyBorder="1" applyAlignment="1" applyProtection="1">
      <alignment horizontal="center" vertical="center"/>
      <protection locked="0" hidden="1"/>
    </xf>
    <xf numFmtId="0" fontId="3" fillId="0" borderId="1" xfId="2" applyBorder="1" applyAlignment="1" applyProtection="1">
      <alignment horizontal="center" vertical="center" wrapText="1"/>
      <protection locked="0" hidden="1"/>
    </xf>
    <xf numFmtId="0" fontId="3" fillId="4" borderId="1" xfId="2" applyFill="1" applyBorder="1" applyAlignment="1" applyProtection="1">
      <alignment horizontal="center" vertical="center" wrapText="1"/>
      <protection locked="0" hidden="1"/>
    </xf>
    <xf numFmtId="0" fontId="9" fillId="4" borderId="13" xfId="0" applyFont="1" applyFill="1" applyBorder="1" applyAlignment="1" applyProtection="1">
      <alignment horizontal="center" vertical="center"/>
      <protection locked="0" hidden="1"/>
    </xf>
    <xf numFmtId="0" fontId="9" fillId="0" borderId="13" xfId="0" applyFont="1" applyBorder="1" applyAlignment="1" applyProtection="1">
      <alignment horizontal="center" vertical="center"/>
      <protection locked="0" hidden="1"/>
    </xf>
    <xf numFmtId="0" fontId="9" fillId="4" borderId="14" xfId="0" applyFont="1" applyFill="1" applyBorder="1" applyAlignment="1" applyProtection="1">
      <alignment horizontal="center" vertical="center"/>
      <protection locked="0" hidden="1"/>
    </xf>
    <xf numFmtId="0" fontId="9" fillId="0" borderId="14" xfId="0" applyFont="1" applyBorder="1" applyAlignment="1" applyProtection="1">
      <alignment horizontal="center" vertical="center"/>
      <protection locked="0" hidden="1"/>
    </xf>
    <xf numFmtId="0" fontId="9" fillId="0" borderId="15" xfId="0" applyFont="1" applyBorder="1" applyAlignment="1" applyProtection="1">
      <alignment horizontal="center" vertical="center"/>
      <protection locked="0" hidden="1"/>
    </xf>
    <xf numFmtId="0" fontId="10" fillId="4" borderId="1" xfId="2" applyFont="1" applyFill="1" applyBorder="1" applyAlignment="1" applyProtection="1">
      <alignment horizontal="center" vertical="top" shrinkToFit="1"/>
      <protection locked="0" hidden="1"/>
    </xf>
    <xf numFmtId="0" fontId="10" fillId="0" borderId="1" xfId="6" applyFont="1" applyBorder="1" applyAlignment="1" applyProtection="1">
      <alignment horizontal="center" vertical="top" wrapText="1"/>
      <protection locked="0" hidden="1"/>
    </xf>
    <xf numFmtId="0" fontId="2" fillId="0" borderId="0" xfId="1" applyFont="1" applyAlignment="1" applyProtection="1">
      <alignment horizontal="left" vertical="top" wrapText="1"/>
      <protection locked="0" hidden="1"/>
    </xf>
    <xf numFmtId="0" fontId="2" fillId="0" borderId="0" xfId="1" applyFont="1" applyAlignment="1" applyProtection="1">
      <alignment horizontal="center" vertical="top" wrapText="1"/>
      <protection locked="0" hidden="1"/>
    </xf>
    <xf numFmtId="0" fontId="2" fillId="0" borderId="0" xfId="1" applyFont="1" applyAlignment="1" applyProtection="1">
      <alignment horizontal="left" vertical="center" wrapText="1"/>
      <protection locked="0" hidden="1"/>
    </xf>
    <xf numFmtId="0" fontId="4" fillId="0" borderId="0" xfId="2" applyFont="1" applyAlignment="1" applyProtection="1">
      <alignment horizontal="center" vertical="center"/>
      <protection locked="0" hidden="1"/>
    </xf>
    <xf numFmtId="2" fontId="4" fillId="0" borderId="0" xfId="2" applyNumberFormat="1" applyFont="1" applyAlignment="1" applyProtection="1">
      <alignment horizontal="center" vertical="center"/>
      <protection locked="0" hidden="1"/>
    </xf>
    <xf numFmtId="1" fontId="4" fillId="0" borderId="0" xfId="1" applyNumberFormat="1" applyFont="1" applyAlignment="1" applyProtection="1">
      <alignment horizontal="center" vertical="center"/>
      <protection locked="0" hidden="1"/>
    </xf>
    <xf numFmtId="0" fontId="4" fillId="0" borderId="0" xfId="2" applyFont="1" applyAlignment="1" applyProtection="1">
      <alignment horizontal="center"/>
      <protection locked="0" hidden="1"/>
    </xf>
    <xf numFmtId="0" fontId="4" fillId="0" borderId="0" xfId="2" applyFont="1" applyAlignment="1" applyProtection="1">
      <alignment horizontal="right"/>
      <protection locked="0" hidden="1"/>
    </xf>
    <xf numFmtId="0" fontId="4" fillId="0" borderId="0" xfId="2" applyFont="1" applyAlignment="1" applyProtection="1">
      <alignment horizontal="left"/>
      <protection locked="0" hidden="1"/>
    </xf>
    <xf numFmtId="3" fontId="4" fillId="0" borderId="0" xfId="1" applyNumberFormat="1" applyFont="1" applyAlignment="1" applyProtection="1">
      <alignment horizontal="right" vertical="center"/>
      <protection locked="0" hidden="1"/>
    </xf>
    <xf numFmtId="0" fontId="4" fillId="0" borderId="1" xfId="1" applyFont="1" applyBorder="1" applyAlignment="1" applyProtection="1">
      <alignment horizontal="left" vertical="center"/>
      <protection locked="0" hidden="1"/>
    </xf>
    <xf numFmtId="0" fontId="4" fillId="0" borderId="1" xfId="1" applyFont="1" applyBorder="1" applyAlignment="1" applyProtection="1">
      <alignment horizontal="center" vertical="top" wrapText="1"/>
      <protection locked="0" hidden="1"/>
    </xf>
    <xf numFmtId="0" fontId="6" fillId="0" borderId="0" xfId="1" applyFont="1" applyAlignment="1" applyProtection="1">
      <alignment horizontal="center" vertical="top" wrapText="1"/>
      <protection locked="0" hidden="1"/>
    </xf>
    <xf numFmtId="0" fontId="4" fillId="0" borderId="0" xfId="1" applyFont="1" applyAlignment="1" applyProtection="1">
      <alignment horizontal="center" vertical="top" wrapText="1"/>
      <protection locked="0" hidden="1"/>
    </xf>
    <xf numFmtId="0" fontId="2" fillId="0" borderId="1" xfId="1" applyFont="1" applyBorder="1" applyAlignment="1" applyProtection="1">
      <alignment horizontal="center" vertical="center"/>
      <protection locked="0" hidden="1"/>
    </xf>
    <xf numFmtId="0" fontId="4" fillId="0" borderId="1" xfId="2" applyFont="1" applyBorder="1" applyAlignment="1" applyProtection="1">
      <alignment horizontal="left" vertical="top" wrapText="1"/>
      <protection locked="0" hidden="1"/>
    </xf>
    <xf numFmtId="0" fontId="4" fillId="0" borderId="6" xfId="2" applyFont="1" applyBorder="1" applyAlignment="1" applyProtection="1">
      <alignment horizontal="left" vertical="top" wrapText="1"/>
      <protection locked="0" hidden="1"/>
    </xf>
    <xf numFmtId="0" fontId="4" fillId="0" borderId="1" xfId="2" applyFont="1" applyBorder="1" applyAlignment="1" applyProtection="1">
      <alignment horizontal="center" vertical="top" wrapText="1"/>
      <protection locked="0" hidden="1"/>
    </xf>
    <xf numFmtId="0" fontId="4" fillId="0" borderId="6" xfId="2" applyFont="1" applyBorder="1" applyAlignment="1" applyProtection="1">
      <alignment horizontal="center" vertical="top" wrapText="1"/>
      <protection locked="0" hidden="1"/>
    </xf>
    <xf numFmtId="0" fontId="4" fillId="0" borderId="8" xfId="2" applyFont="1" applyBorder="1" applyAlignment="1" applyProtection="1">
      <alignment horizontal="center" vertical="top" wrapText="1"/>
      <protection locked="0" hidden="1"/>
    </xf>
    <xf numFmtId="0" fontId="4" fillId="0" borderId="11" xfId="2" applyFont="1" applyBorder="1" applyAlignment="1" applyProtection="1">
      <alignment horizontal="center" vertical="top" wrapText="1"/>
      <protection locked="0" hidden="1"/>
    </xf>
    <xf numFmtId="9" fontId="4" fillId="0" borderId="7" xfId="5" applyFont="1" applyBorder="1" applyAlignment="1" applyProtection="1">
      <alignment horizontal="left" vertical="center"/>
      <protection locked="0" hidden="1"/>
    </xf>
    <xf numFmtId="0" fontId="4" fillId="0" borderId="7" xfId="1" applyFont="1" applyBorder="1" applyAlignment="1" applyProtection="1">
      <alignment horizontal="center" vertical="center" wrapText="1"/>
      <protection locked="0" hidden="1"/>
    </xf>
    <xf numFmtId="9" fontId="4" fillId="0" borderId="1" xfId="5" applyFont="1" applyBorder="1" applyAlignment="1" applyProtection="1">
      <alignment horizontal="left" vertical="top" wrapText="1"/>
      <protection locked="0" hidden="1"/>
    </xf>
    <xf numFmtId="9" fontId="4" fillId="0" borderId="1" xfId="5" applyFont="1" applyBorder="1" applyAlignment="1" applyProtection="1">
      <alignment horizontal="center" vertical="top"/>
      <protection locked="0" hidden="1"/>
    </xf>
    <xf numFmtId="9" fontId="4" fillId="0" borderId="3" xfId="5" applyFont="1" applyBorder="1" applyAlignment="1" applyProtection="1">
      <alignment horizontal="left" vertical="center"/>
      <protection locked="0" hidden="1"/>
    </xf>
    <xf numFmtId="9" fontId="4" fillId="0" borderId="5" xfId="5" applyFont="1" applyBorder="1" applyAlignment="1" applyProtection="1">
      <alignment horizontal="left" vertical="center"/>
      <protection locked="0" hidden="1"/>
    </xf>
    <xf numFmtId="0" fontId="4" fillId="0" borderId="3" xfId="1" applyFont="1" applyBorder="1" applyAlignment="1" applyProtection="1">
      <alignment horizontal="center" vertical="top" wrapText="1"/>
      <protection locked="0" hidden="1"/>
    </xf>
    <xf numFmtId="0" fontId="4" fillId="0" borderId="4" xfId="1" applyFont="1" applyBorder="1" applyAlignment="1" applyProtection="1">
      <alignment horizontal="center" vertical="top" wrapText="1"/>
      <protection locked="0" hidden="1"/>
    </xf>
    <xf numFmtId="0" fontId="4" fillId="0" borderId="5" xfId="1" applyFont="1" applyBorder="1" applyAlignment="1" applyProtection="1">
      <alignment horizontal="center" vertical="top" wrapText="1"/>
      <protection locked="0" hidden="1"/>
    </xf>
  </cellXfs>
  <cellStyles count="7">
    <cellStyle name="Įprastas" xfId="0" builtinId="0"/>
    <cellStyle name="Normal 2 2" xfId="6" xr:uid="{BCDB2CC1-9AC8-4846-BD1C-1DDC854368C2}"/>
    <cellStyle name="Normal 2 3" xfId="1" xr:uid="{E84E91D3-A7CA-49C7-B186-90F6C45D1C4D}"/>
    <cellStyle name="Normal 3" xfId="2" xr:uid="{9683CFE1-F20B-41DD-B4D2-06431800C21D}"/>
    <cellStyle name="Normal_EN442" xfId="4" xr:uid="{A169959F-2ACF-40FF-B7FA-9053C7815EE7}"/>
    <cellStyle name="Percent 3" xfId="5" xr:uid="{A1C85904-8090-4C3E-92D8-B97F5D56126F}"/>
    <cellStyle name="Percent 4" xfId="3" xr:uid="{3279E807-A39A-403C-83C5-7707BC50D8B1}"/>
  </cellStyles>
  <dxfs count="1">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B50971C5-4E92-40A3-B97A-D0A9054F01D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06F5AAA9-9085-4CC8-99F5-A987EC8A74BA}"/>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27514</xdr:colOff>
      <xdr:row>2</xdr:row>
      <xdr:rowOff>169588</xdr:rowOff>
    </xdr:to>
    <xdr:pic>
      <xdr:nvPicPr>
        <xdr:cNvPr id="4" name="Picture 3">
          <a:extLst>
            <a:ext uri="{FF2B5EF4-FFF2-40B4-BE49-F238E27FC236}">
              <a16:creationId xmlns:a16="http://schemas.microsoft.com/office/drawing/2014/main" id="{A0097CBC-DD9F-4EE3-AD01-4CF287FCE54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7C249-E5E9-426C-858D-EDEC710D0462}">
  <dimension ref="A1:AT76"/>
  <sheetViews>
    <sheetView showGridLines="0" showZeros="0" tabSelected="1" zoomScaleNormal="100" zoomScaleSheetLayoutView="85" workbookViewId="0">
      <selection activeCell="B11" sqref="B11:D11"/>
    </sheetView>
  </sheetViews>
  <sheetFormatPr defaultColWidth="8.1796875" defaultRowHeight="17.399999999999999" x14ac:dyDescent="0.4"/>
  <cols>
    <col min="1" max="1" width="6.54296875" style="8" customWidth="1"/>
    <col min="2" max="2" width="24.1796875" style="8" bestFit="1" customWidth="1"/>
    <col min="3" max="3" width="5.90625" style="8" bestFit="1" customWidth="1"/>
    <col min="4" max="4" width="6.1796875" style="8" bestFit="1" customWidth="1"/>
    <col min="5" max="5" width="12.453125" style="8" customWidth="1"/>
    <col min="6" max="6" width="11.54296875" style="8" customWidth="1"/>
    <col min="7" max="7" width="12.90625" style="8" customWidth="1"/>
    <col min="8" max="8" width="11.6328125" style="8" customWidth="1"/>
    <col min="9" max="10" width="12.6328125" style="8" customWidth="1"/>
    <col min="11" max="30" width="6.08984375" style="8" customWidth="1"/>
    <col min="31" max="31" width="6.1796875" style="8" bestFit="1" customWidth="1"/>
    <col min="32" max="37" width="6.08984375" style="8" customWidth="1"/>
    <col min="38" max="38" width="5.1796875" style="8" bestFit="1" customWidth="1"/>
    <col min="39" max="39" width="7.81640625" style="8" customWidth="1"/>
    <col min="40" max="48" width="8.1796875" style="8" customWidth="1"/>
    <col min="49" max="16384" width="8.1796875" style="8"/>
  </cols>
  <sheetData>
    <row r="1" spans="1:46" x14ac:dyDescent="0.4">
      <c r="A1" s="11"/>
      <c r="B1" s="11"/>
      <c r="C1" s="11"/>
      <c r="D1" s="12"/>
      <c r="E1" s="13"/>
      <c r="F1" s="13"/>
      <c r="AG1" s="14"/>
      <c r="AH1" s="14"/>
      <c r="AI1" s="14"/>
      <c r="AL1" s="15"/>
    </row>
    <row r="2" spans="1:46" ht="17.399999999999999" customHeight="1" x14ac:dyDescent="0.4">
      <c r="A2" s="11"/>
      <c r="B2" s="11"/>
      <c r="I2" s="16" t="s">
        <v>0</v>
      </c>
      <c r="J2" s="1">
        <v>55</v>
      </c>
      <c r="AG2" s="14"/>
      <c r="AH2" s="14"/>
      <c r="AI2" s="14"/>
      <c r="AL2" s="15"/>
    </row>
    <row r="3" spans="1:46" x14ac:dyDescent="0.4">
      <c r="I3" s="16" t="s">
        <v>1</v>
      </c>
      <c r="J3" s="1">
        <v>45</v>
      </c>
      <c r="AG3" s="14"/>
      <c r="AH3" s="14"/>
      <c r="AI3" s="14"/>
      <c r="AL3" s="15"/>
      <c r="AT3" s="17"/>
    </row>
    <row r="4" spans="1:46" x14ac:dyDescent="0.4">
      <c r="H4" s="18"/>
      <c r="I4" s="16" t="s">
        <v>2</v>
      </c>
      <c r="J4" s="1">
        <v>20</v>
      </c>
      <c r="AG4" s="14"/>
      <c r="AH4" s="14"/>
      <c r="AI4" s="14"/>
      <c r="AL4" s="15"/>
    </row>
    <row r="5" spans="1:46" x14ac:dyDescent="0.4">
      <c r="D5" s="18"/>
      <c r="E5" s="18"/>
      <c r="F5" s="18"/>
      <c r="G5" s="18"/>
      <c r="H5" s="18"/>
      <c r="I5" s="16" t="s">
        <v>3</v>
      </c>
      <c r="J5" s="1">
        <f>(J2+J3)/2-J4</f>
        <v>30</v>
      </c>
      <c r="AG5" s="19"/>
      <c r="AH5" s="14"/>
      <c r="AI5" s="14"/>
    </row>
    <row r="6" spans="1:46" ht="26.4" x14ac:dyDescent="0.4">
      <c r="A6" s="17"/>
      <c r="B6" s="17"/>
      <c r="C6" s="78" t="s">
        <v>4</v>
      </c>
      <c r="D6" s="78"/>
      <c r="E6" s="78"/>
      <c r="F6" s="78"/>
      <c r="G6" s="78"/>
      <c r="H6" s="18"/>
      <c r="I6" s="20"/>
      <c r="J6" s="2"/>
      <c r="AG6" s="19"/>
      <c r="AI6" s="14"/>
      <c r="AL6" s="15"/>
    </row>
    <row r="7" spans="1:46" ht="17.399999999999999" customHeight="1" x14ac:dyDescent="0.4">
      <c r="A7" s="17"/>
      <c r="B7" s="17"/>
      <c r="C7" s="79" t="s">
        <v>5</v>
      </c>
      <c r="D7" s="79"/>
      <c r="E7" s="79"/>
      <c r="F7" s="79"/>
      <c r="G7" s="79"/>
      <c r="H7" s="18"/>
      <c r="I7" s="16" t="s">
        <v>6</v>
      </c>
      <c r="J7" s="3">
        <v>1200</v>
      </c>
      <c r="AG7" s="19"/>
      <c r="AI7" s="14"/>
    </row>
    <row r="8" spans="1:46" x14ac:dyDescent="0.4">
      <c r="H8" s="21"/>
      <c r="I8" s="16" t="s">
        <v>7</v>
      </c>
      <c r="J8" s="4">
        <v>0.2</v>
      </c>
      <c r="K8" s="18"/>
      <c r="L8" s="18"/>
      <c r="M8" s="18"/>
      <c r="N8" s="18"/>
      <c r="O8" s="18"/>
      <c r="P8" s="18"/>
      <c r="Q8" s="18"/>
      <c r="R8" s="18"/>
      <c r="S8" s="18"/>
      <c r="T8" s="18"/>
      <c r="U8" s="18"/>
      <c r="V8" s="18"/>
      <c r="W8" s="18"/>
      <c r="X8" s="18"/>
      <c r="Y8" s="18"/>
      <c r="Z8" s="18"/>
      <c r="AA8" s="18"/>
      <c r="AB8" s="18"/>
      <c r="AC8" s="18"/>
      <c r="AD8" s="18"/>
      <c r="AE8" s="18"/>
      <c r="AF8" s="8">
        <f>J7*(1+J8)</f>
        <v>1440</v>
      </c>
      <c r="AG8" s="19"/>
      <c r="AI8" s="14"/>
    </row>
    <row r="9" spans="1:46" x14ac:dyDescent="0.4">
      <c r="I9" s="16" t="s">
        <v>8</v>
      </c>
      <c r="J9" s="4"/>
      <c r="AF9" s="8">
        <f>J7*(1-J9)</f>
        <v>1200</v>
      </c>
      <c r="AI9" s="14"/>
      <c r="AL9" s="15"/>
    </row>
    <row r="10" spans="1:46" s="13" customFormat="1" x14ac:dyDescent="0.4">
      <c r="D10" s="22"/>
      <c r="E10" s="23"/>
      <c r="F10" s="23"/>
      <c r="AE10" s="8"/>
      <c r="AF10" s="8"/>
      <c r="AG10" s="8"/>
      <c r="AH10" s="8"/>
      <c r="AI10" s="8"/>
      <c r="AJ10" s="8"/>
      <c r="AK10" s="8"/>
    </row>
    <row r="11" spans="1:46" x14ac:dyDescent="0.4">
      <c r="B11" s="80" t="s">
        <v>9</v>
      </c>
      <c r="C11" s="80"/>
      <c r="D11" s="80"/>
      <c r="E11" s="24" t="s">
        <v>10</v>
      </c>
      <c r="F11" s="25" t="s">
        <v>11</v>
      </c>
      <c r="G11" s="24" t="s">
        <v>12</v>
      </c>
      <c r="H11" s="26" t="s">
        <v>13</v>
      </c>
      <c r="I11" s="24" t="s">
        <v>14</v>
      </c>
      <c r="J11" s="26" t="s">
        <v>15</v>
      </c>
    </row>
    <row r="12" spans="1:46" x14ac:dyDescent="0.4">
      <c r="B12" s="81" t="s">
        <v>16</v>
      </c>
      <c r="C12" s="83" t="s">
        <v>17</v>
      </c>
      <c r="D12" s="5">
        <v>1</v>
      </c>
      <c r="E12" s="27">
        <v>158</v>
      </c>
      <c r="F12" s="28">
        <f>$E12*2</f>
        <v>316</v>
      </c>
      <c r="G12" s="27">
        <f>$E12*3</f>
        <v>474</v>
      </c>
      <c r="H12" s="28">
        <f>$E12*4</f>
        <v>632</v>
      </c>
      <c r="I12" s="27">
        <f>$E12*5</f>
        <v>790</v>
      </c>
      <c r="J12" s="28">
        <f>$E12*6</f>
        <v>948</v>
      </c>
    </row>
    <row r="13" spans="1:46" x14ac:dyDescent="0.4">
      <c r="B13" s="81"/>
      <c r="C13" s="83"/>
      <c r="D13" s="5">
        <v>0.8</v>
      </c>
      <c r="E13" s="27">
        <v>126</v>
      </c>
      <c r="F13" s="28">
        <f>$E13*2</f>
        <v>252</v>
      </c>
      <c r="G13" s="27">
        <f>$E13*3</f>
        <v>378</v>
      </c>
      <c r="H13" s="28">
        <f>$E13*4</f>
        <v>504</v>
      </c>
      <c r="I13" s="27">
        <f>$E13*5</f>
        <v>630</v>
      </c>
      <c r="J13" s="28">
        <f>$E13*6</f>
        <v>756</v>
      </c>
    </row>
    <row r="14" spans="1:46" x14ac:dyDescent="0.4">
      <c r="B14" s="81"/>
      <c r="C14" s="83"/>
      <c r="D14" s="5">
        <v>0.6</v>
      </c>
      <c r="E14" s="27">
        <v>89</v>
      </c>
      <c r="F14" s="28">
        <f>$E14*2</f>
        <v>178</v>
      </c>
      <c r="G14" s="27">
        <f>$E14*3</f>
        <v>267</v>
      </c>
      <c r="H14" s="28">
        <f>$E14*4</f>
        <v>356</v>
      </c>
      <c r="I14" s="27">
        <f>$E14*5</f>
        <v>445</v>
      </c>
      <c r="J14" s="28">
        <f>$E14*6</f>
        <v>534</v>
      </c>
    </row>
    <row r="15" spans="1:46" x14ac:dyDescent="0.4">
      <c r="B15" s="81"/>
      <c r="C15" s="83"/>
      <c r="D15" s="5">
        <v>0.4</v>
      </c>
      <c r="E15" s="27">
        <v>55</v>
      </c>
      <c r="F15" s="28">
        <f>$E15*2</f>
        <v>110</v>
      </c>
      <c r="G15" s="27">
        <f>$E15*3</f>
        <v>165</v>
      </c>
      <c r="H15" s="28">
        <f>$E15*4</f>
        <v>220</v>
      </c>
      <c r="I15" s="27">
        <f>$E15*5</f>
        <v>275</v>
      </c>
      <c r="J15" s="28">
        <f>$E15*6</f>
        <v>330</v>
      </c>
    </row>
    <row r="16" spans="1:46" ht="18" thickBot="1" x14ac:dyDescent="0.45">
      <c r="B16" s="82"/>
      <c r="C16" s="84"/>
      <c r="D16" s="29">
        <v>0.2</v>
      </c>
      <c r="E16" s="30">
        <v>17.399999999999999</v>
      </c>
      <c r="F16" s="31">
        <f>$E16*2</f>
        <v>34.799999999999997</v>
      </c>
      <c r="G16" s="30">
        <f>$E16*3</f>
        <v>52.199999999999996</v>
      </c>
      <c r="H16" s="31">
        <f>$E16*4</f>
        <v>69.599999999999994</v>
      </c>
      <c r="I16" s="30">
        <f>$E16*5</f>
        <v>87</v>
      </c>
      <c r="J16" s="31">
        <f>$E16*6</f>
        <v>104.39999999999999</v>
      </c>
    </row>
    <row r="17" spans="1:10" ht="18" customHeight="1" x14ac:dyDescent="0.4">
      <c r="A17" s="32"/>
      <c r="B17" s="33" t="s">
        <v>18</v>
      </c>
      <c r="C17" s="85" t="s">
        <v>19</v>
      </c>
      <c r="D17" s="34">
        <v>1</v>
      </c>
      <c r="E17" s="35">
        <f>(-7.3648*($D17*10)^2+365.3792*($D17*10)-116.7486)*($J$5/50)^0.9753*0.41</f>
        <v>697.6862757621376</v>
      </c>
      <c r="F17" s="36">
        <f>(-7.3648*($D17*10)^2+365.3792*($D17*10)-116.7486)*($J$5/50)^0.9753*0.71</f>
        <v>1208.1884287588236</v>
      </c>
      <c r="G17" s="35">
        <f>(-7.3648*($D17*10)^2+365.3792*($D17*10)-116.7486)*($J$5/50)^0.9753*1.224</f>
        <v>2082.8487842264794</v>
      </c>
      <c r="H17" s="36">
        <f>(-7.3648*($D17*10)^2+365.3792*($D17*10)-116.7486)*($J$5/50)^0.9753*1.482</f>
        <v>2521.8806358036295</v>
      </c>
      <c r="I17" s="35">
        <f>(-7.3648*($D17*10)^2+365.3792*($D17*10)-116.7486)*($J$5/50)^0.9753*1.996</f>
        <v>3396.5409912712848</v>
      </c>
      <c r="J17" s="37">
        <f>(-7.3648*($D17*10)^2+365.3792*($D17*10)-116.7486)*($J$5/50)^0.9753*2.516</f>
        <v>4281.4113897988736</v>
      </c>
    </row>
    <row r="18" spans="1:10" x14ac:dyDescent="0.4">
      <c r="B18" s="38" t="str">
        <f>J2 &amp; "/" &amp; J3 &amp; "/" &amp; J4 &amp; "C"</f>
        <v>55/45/20C</v>
      </c>
      <c r="C18" s="83"/>
      <c r="D18" s="5">
        <v>0.8</v>
      </c>
      <c r="E18" s="39">
        <f>(-7.3648*($D18*10)^2+365.3792*($D18*10)-116.7486)*($J$5/50)^0.9753*0.41</f>
        <v>581.68797671862706</v>
      </c>
      <c r="F18" s="28">
        <f>(-7.3648*($D18*10)^2+365.3792*($D18*10)-116.7486)*($J$5/50)^0.9753*0.71</f>
        <v>1007.3133255371346</v>
      </c>
      <c r="G18" s="39">
        <f>(-7.3648*($D18*10)^2+365.3792*($D18*10)-116.7486)*($J$5/50)^0.9753*1.224</f>
        <v>1736.5514231795109</v>
      </c>
      <c r="H18" s="28">
        <f>(-7.3648*($D18*10)^2+365.3792*($D18*10)-116.7486)*($J$5/50)^0.9753*1.482</f>
        <v>2102.5892231634275</v>
      </c>
      <c r="I18" s="39">
        <f>(-7.3648*($D18*10)^2+365.3792*($D18*10)-116.7486)*($J$5/50)^0.9753*1.996</f>
        <v>2831.827320805804</v>
      </c>
      <c r="J18" s="40">
        <f>(-7.3648*($D18*10)^2+365.3792*($D18*10)-116.7486)*($J$5/50)^0.9753*2.516</f>
        <v>3569.5779254245504</v>
      </c>
    </row>
    <row r="19" spans="1:10" x14ac:dyDescent="0.4">
      <c r="B19" s="38"/>
      <c r="C19" s="83"/>
      <c r="D19" s="5">
        <v>0.6</v>
      </c>
      <c r="E19" s="39">
        <f>(-7.3648*($D19*10)^2+365.3792*($D19*10)-116.7486)*($J$5/50)^0.9753*0.41</f>
        <v>451.01171713693907</v>
      </c>
      <c r="F19" s="28">
        <f>(-7.3648*($D19*10)^2+365.3792*($D19*10)-116.7486)*($J$5/50)^0.9753*0.71</f>
        <v>781.02029065177248</v>
      </c>
      <c r="G19" s="39">
        <f>(-7.3648*($D19*10)^2+365.3792*($D19*10)-116.7486)*($J$5/50)^0.9753*1.224</f>
        <v>1346.4349799405206</v>
      </c>
      <c r="H19" s="28">
        <f>(-7.3648*($D19*10)^2+365.3792*($D19*10)-116.7486)*($J$5/50)^0.9753*1.482</f>
        <v>1630.2423531632774</v>
      </c>
      <c r="I19" s="39">
        <f>(-7.3648*($D19*10)^2+365.3792*($D19*10)-116.7486)*($J$5/50)^0.9753*1.996</f>
        <v>2195.6570424520255</v>
      </c>
      <c r="J19" s="40">
        <f>(-7.3648*($D19*10)^2+365.3792*($D19*10)-116.7486)*($J$5/50)^0.9753*2.516</f>
        <v>2767.67190321107</v>
      </c>
    </row>
    <row r="20" spans="1:10" x14ac:dyDescent="0.4">
      <c r="B20" s="38"/>
      <c r="C20" s="83"/>
      <c r="D20" s="5">
        <v>0.4</v>
      </c>
      <c r="E20" s="39">
        <f>(-7.3648*($D20*10)^2+365.3792*($D20*10)-116.7486)*($J$5/50)^0.9753*0.41</f>
        <v>305.65749701707364</v>
      </c>
      <c r="F20" s="28">
        <f>(-7.3648*($D20*10)^2+365.3792*($D20*10)-116.7486)*($J$5/50)^0.9753*0.71</f>
        <v>529.30932410273726</v>
      </c>
      <c r="G20" s="39">
        <f>(-7.3648*($D20*10)^2+365.3792*($D20*10)-116.7486)*($J$5/50)^0.9753*1.224</f>
        <v>912.4994545095077</v>
      </c>
      <c r="H20" s="28">
        <f>(-7.3648*($D20*10)^2+365.3792*($D20*10)-116.7486)*($J$5/50)^0.9753*1.482</f>
        <v>1104.8400258031784</v>
      </c>
      <c r="I20" s="39">
        <f>(-7.3648*($D20*10)^2+365.3792*($D20*10)-116.7486)*($J$5/50)^0.9753*1.996</f>
        <v>1488.0301562099487</v>
      </c>
      <c r="J20" s="40">
        <f>(-7.3648*($D20*10)^2+365.3792*($D20*10)-116.7486)*($J$5/50)^0.9753*2.516</f>
        <v>1875.6933231584326</v>
      </c>
    </row>
    <row r="21" spans="1:10" ht="18" thickBot="1" x14ac:dyDescent="0.45">
      <c r="B21" s="41"/>
      <c r="C21" s="86"/>
      <c r="D21" s="42">
        <v>0.2</v>
      </c>
      <c r="E21" s="43">
        <f>(-7.3648*($D21*10)^2+365.3792*($D21*10)-116.7486)*($J$5/50)^0.9753*0.41</f>
        <v>145.62531635903082</v>
      </c>
      <c r="F21" s="44">
        <f>(-7.3648*($D21*10)^2+365.3792*($D21*10)-116.7486)*($J$5/50)^0.9753*0.71</f>
        <v>252.180425890029</v>
      </c>
      <c r="G21" s="43">
        <f>(-7.3648*($D21*10)^2+365.3792*($D21*10)-116.7486)*($J$5/50)^0.9753*1.224</f>
        <v>434.74484688647254</v>
      </c>
      <c r="H21" s="44">
        <f>(-7.3648*($D21*10)^2+365.3792*($D21*10)-116.7486)*($J$5/50)^0.9753*1.482</f>
        <v>526.38224108313091</v>
      </c>
      <c r="I21" s="43">
        <f>(-7.3648*($D21*10)^2+365.3792*($D21*10)-116.7486)*($J$5/50)^0.9753*1.996</f>
        <v>708.94666207957448</v>
      </c>
      <c r="J21" s="45">
        <f>(-7.3648*($D21*10)^2+365.3792*($D21*10)-116.7486)*($J$5/50)^0.9753*2.516</f>
        <v>893.64218526663797</v>
      </c>
    </row>
    <row r="22" spans="1:10" x14ac:dyDescent="0.4">
      <c r="A22" s="46"/>
      <c r="B22" s="87" t="s">
        <v>20</v>
      </c>
      <c r="C22" s="87"/>
      <c r="D22" s="87"/>
      <c r="E22" s="88" t="s">
        <v>21</v>
      </c>
      <c r="F22" s="88"/>
      <c r="G22" s="88"/>
      <c r="H22" s="88"/>
      <c r="I22" s="88"/>
      <c r="J22" s="88"/>
    </row>
    <row r="23" spans="1:10" x14ac:dyDescent="0.4">
      <c r="A23" s="46"/>
      <c r="B23" s="47" t="s">
        <v>22</v>
      </c>
      <c r="C23" s="48" t="s">
        <v>23</v>
      </c>
      <c r="D23" s="5"/>
      <c r="E23" s="49">
        <f t="shared" ref="E23:J23" si="0">E24*230</f>
        <v>16.3</v>
      </c>
      <c r="F23" s="6">
        <f t="shared" si="0"/>
        <v>21.099999999999998</v>
      </c>
      <c r="G23" s="49">
        <f t="shared" si="0"/>
        <v>25.9</v>
      </c>
      <c r="H23" s="6">
        <f t="shared" si="0"/>
        <v>30.7</v>
      </c>
      <c r="I23" s="49">
        <f t="shared" si="0"/>
        <v>35.5</v>
      </c>
      <c r="J23" s="6">
        <f t="shared" si="0"/>
        <v>40.299999999999997</v>
      </c>
    </row>
    <row r="24" spans="1:10" x14ac:dyDescent="0.4">
      <c r="A24" s="46"/>
      <c r="B24" s="47" t="s">
        <v>24</v>
      </c>
      <c r="C24" s="48" t="s">
        <v>23</v>
      </c>
      <c r="D24" s="5"/>
      <c r="E24" s="50">
        <v>7.0869565217391309E-2</v>
      </c>
      <c r="F24" s="7">
        <v>9.1739130434782601E-2</v>
      </c>
      <c r="G24" s="50">
        <v>0.11260869565217391</v>
      </c>
      <c r="H24" s="7">
        <v>0.13347826086956521</v>
      </c>
      <c r="I24" s="50">
        <v>0.15434782608695652</v>
      </c>
      <c r="J24" s="7">
        <v>0.17521739130434782</v>
      </c>
    </row>
    <row r="25" spans="1:10" x14ac:dyDescent="0.4">
      <c r="A25" s="46"/>
      <c r="B25" s="89" t="s">
        <v>25</v>
      </c>
      <c r="C25" s="90" t="s">
        <v>26</v>
      </c>
      <c r="D25" s="5">
        <v>1</v>
      </c>
      <c r="E25" s="27">
        <v>30</v>
      </c>
      <c r="F25" s="28">
        <v>31</v>
      </c>
      <c r="G25" s="27">
        <v>32</v>
      </c>
      <c r="H25" s="28">
        <v>34</v>
      </c>
      <c r="I25" s="27">
        <v>36</v>
      </c>
      <c r="J25" s="28">
        <v>37</v>
      </c>
    </row>
    <row r="26" spans="1:10" x14ac:dyDescent="0.4">
      <c r="A26" s="46"/>
      <c r="B26" s="89"/>
      <c r="C26" s="90"/>
      <c r="D26" s="5">
        <v>0.8</v>
      </c>
      <c r="E26" s="27">
        <v>24</v>
      </c>
      <c r="F26" s="28">
        <v>25.5</v>
      </c>
      <c r="G26" s="27">
        <v>26.5</v>
      </c>
      <c r="H26" s="28">
        <v>27.5</v>
      </c>
      <c r="I26" s="27">
        <v>29.5</v>
      </c>
      <c r="J26" s="28">
        <v>30.5</v>
      </c>
    </row>
    <row r="27" spans="1:10" x14ac:dyDescent="0.4">
      <c r="A27" s="46"/>
      <c r="B27" s="89"/>
      <c r="C27" s="90"/>
      <c r="D27" s="5">
        <v>0.6</v>
      </c>
      <c r="E27" s="27">
        <v>19</v>
      </c>
      <c r="F27" s="28">
        <v>20</v>
      </c>
      <c r="G27" s="27">
        <v>21</v>
      </c>
      <c r="H27" s="28">
        <v>21</v>
      </c>
      <c r="I27" s="27">
        <v>23</v>
      </c>
      <c r="J27" s="28">
        <v>24</v>
      </c>
    </row>
    <row r="28" spans="1:10" x14ac:dyDescent="0.4">
      <c r="A28" s="46"/>
      <c r="B28" s="89"/>
      <c r="C28" s="90"/>
      <c r="D28" s="5">
        <v>0.4</v>
      </c>
      <c r="E28" s="27">
        <v>17</v>
      </c>
      <c r="F28" s="28">
        <v>18</v>
      </c>
      <c r="G28" s="27">
        <v>19</v>
      </c>
      <c r="H28" s="28">
        <v>19</v>
      </c>
      <c r="I28" s="27">
        <v>20</v>
      </c>
      <c r="J28" s="28">
        <v>21</v>
      </c>
    </row>
    <row r="29" spans="1:10" x14ac:dyDescent="0.4">
      <c r="A29" s="46"/>
      <c r="B29" s="89"/>
      <c r="C29" s="90"/>
      <c r="D29" s="5">
        <v>0.2</v>
      </c>
      <c r="E29" s="27" t="s">
        <v>27</v>
      </c>
      <c r="F29" s="51" t="s">
        <v>27</v>
      </c>
      <c r="G29" s="27" t="s">
        <v>27</v>
      </c>
      <c r="H29" s="51" t="s">
        <v>27</v>
      </c>
      <c r="I29" s="27">
        <v>18</v>
      </c>
      <c r="J29" s="51">
        <v>19</v>
      </c>
    </row>
    <row r="30" spans="1:10" x14ac:dyDescent="0.4">
      <c r="A30" s="46"/>
      <c r="B30" s="47" t="s">
        <v>28</v>
      </c>
      <c r="C30" s="48" t="s">
        <v>29</v>
      </c>
      <c r="D30" s="5"/>
      <c r="E30" s="27">
        <f t="shared" ref="E30:J30" si="1">E17/(1.163*($J$2-$J$3))</f>
        <v>59.990221475678204</v>
      </c>
      <c r="F30" s="28">
        <f t="shared" si="1"/>
        <v>103.88550548227202</v>
      </c>
      <c r="G30" s="27">
        <f t="shared" si="1"/>
        <v>179.09275874690277</v>
      </c>
      <c r="H30" s="28">
        <f t="shared" si="1"/>
        <v>216.84270299257346</v>
      </c>
      <c r="I30" s="27">
        <f t="shared" si="1"/>
        <v>292.0499562572042</v>
      </c>
      <c r="J30" s="28">
        <f t="shared" si="1"/>
        <v>368.13511520196676</v>
      </c>
    </row>
    <row r="31" spans="1:10" x14ac:dyDescent="0.4">
      <c r="A31" s="46"/>
      <c r="B31" s="47" t="s">
        <v>30</v>
      </c>
      <c r="C31" s="48" t="s">
        <v>31</v>
      </c>
      <c r="D31" s="5"/>
      <c r="E31" s="27">
        <v>1.2713052552536002</v>
      </c>
      <c r="F31" s="52">
        <v>1.7200012276960472</v>
      </c>
      <c r="G31" s="27">
        <v>2.4678278484334588</v>
      </c>
      <c r="H31" s="52">
        <v>2.841741158802165</v>
      </c>
      <c r="I31" s="27">
        <v>3.6643504416133177</v>
      </c>
      <c r="J31" s="52">
        <v>4.4121770623507297</v>
      </c>
    </row>
    <row r="32" spans="1:10" x14ac:dyDescent="0.4">
      <c r="B32" s="9" t="s">
        <v>32</v>
      </c>
      <c r="C32" s="10" t="s">
        <v>33</v>
      </c>
      <c r="D32" s="77">
        <v>2.5</v>
      </c>
      <c r="E32" s="77"/>
      <c r="F32" s="77"/>
      <c r="G32" s="77"/>
      <c r="H32" s="77"/>
      <c r="I32" s="77"/>
      <c r="J32" s="77"/>
    </row>
    <row r="33" spans="1:46" x14ac:dyDescent="0.4">
      <c r="B33" s="76" t="s">
        <v>34</v>
      </c>
      <c r="C33" s="76"/>
      <c r="D33" s="77" t="s">
        <v>35</v>
      </c>
      <c r="E33" s="77"/>
      <c r="F33" s="77"/>
      <c r="G33" s="77"/>
      <c r="H33" s="77"/>
      <c r="I33" s="77"/>
      <c r="J33" s="77"/>
    </row>
    <row r="34" spans="1:46" x14ac:dyDescent="0.4">
      <c r="B34" s="76" t="s">
        <v>36</v>
      </c>
      <c r="C34" s="76"/>
      <c r="D34" s="77" t="s">
        <v>37</v>
      </c>
      <c r="E34" s="77"/>
      <c r="F34" s="77"/>
      <c r="G34" s="77"/>
      <c r="H34" s="77"/>
      <c r="I34" s="77"/>
      <c r="J34" s="77"/>
    </row>
    <row r="35" spans="1:46" x14ac:dyDescent="0.4">
      <c r="B35" s="76" t="s">
        <v>38</v>
      </c>
      <c r="C35" s="76"/>
      <c r="D35" s="93" t="s">
        <v>39</v>
      </c>
      <c r="E35" s="94"/>
      <c r="F35" s="94"/>
      <c r="G35" s="94"/>
      <c r="H35" s="94"/>
      <c r="I35" s="94"/>
      <c r="J35" s="95"/>
    </row>
    <row r="36" spans="1:46" x14ac:dyDescent="0.4">
      <c r="A36" s="46"/>
      <c r="B36" s="91" t="s">
        <v>40</v>
      </c>
      <c r="C36" s="92"/>
      <c r="D36" s="77" t="s">
        <v>41</v>
      </c>
      <c r="E36" s="77"/>
      <c r="F36" s="77"/>
      <c r="G36" s="77"/>
      <c r="H36" s="77"/>
      <c r="I36" s="77"/>
      <c r="J36" s="77"/>
      <c r="AE36" s="32"/>
      <c r="AF36" s="32"/>
      <c r="AL36" s="32"/>
      <c r="AM36" s="32"/>
      <c r="AN36" s="32"/>
      <c r="AO36" s="32"/>
      <c r="AP36" s="32"/>
      <c r="AQ36" s="32"/>
      <c r="AR36" s="32"/>
      <c r="AS36" s="32"/>
      <c r="AT36" s="32"/>
    </row>
    <row r="37" spans="1:46" x14ac:dyDescent="0.4">
      <c r="A37" s="46"/>
      <c r="B37" s="91" t="s">
        <v>42</v>
      </c>
      <c r="C37" s="92"/>
      <c r="D37" s="77" t="s">
        <v>43</v>
      </c>
      <c r="E37" s="77"/>
      <c r="F37" s="77"/>
      <c r="G37" s="77"/>
      <c r="H37" s="77"/>
      <c r="I37" s="77"/>
      <c r="J37" s="77"/>
      <c r="AE37" s="32"/>
      <c r="AF37" s="32"/>
      <c r="AL37" s="32"/>
      <c r="AM37" s="32"/>
      <c r="AN37" s="32"/>
      <c r="AO37" s="32"/>
      <c r="AP37" s="32"/>
      <c r="AQ37" s="32"/>
      <c r="AR37" s="32"/>
      <c r="AS37" s="32"/>
      <c r="AT37" s="32"/>
    </row>
    <row r="38" spans="1:46" ht="31.2" x14ac:dyDescent="0.4">
      <c r="A38" s="46"/>
      <c r="B38" s="53" t="s">
        <v>44</v>
      </c>
      <c r="C38" s="5" t="s">
        <v>45</v>
      </c>
      <c r="D38" s="54"/>
      <c r="E38" s="55" t="s">
        <v>50</v>
      </c>
      <c r="F38" s="56" t="s">
        <v>51</v>
      </c>
      <c r="G38" s="55" t="s">
        <v>52</v>
      </c>
      <c r="H38" s="57" t="s">
        <v>53</v>
      </c>
      <c r="I38" s="58" t="s">
        <v>54</v>
      </c>
      <c r="J38" s="57" t="s">
        <v>55</v>
      </c>
      <c r="AE38" s="32"/>
      <c r="AF38" s="32"/>
      <c r="AL38" s="32"/>
      <c r="AM38" s="32"/>
      <c r="AN38" s="32"/>
      <c r="AO38" s="32"/>
      <c r="AP38" s="32"/>
      <c r="AQ38" s="32"/>
      <c r="AR38" s="32"/>
      <c r="AS38" s="32"/>
      <c r="AT38" s="32"/>
    </row>
    <row r="39" spans="1:46" x14ac:dyDescent="0.4">
      <c r="A39" s="46"/>
      <c r="B39" s="53" t="s">
        <v>46</v>
      </c>
      <c r="C39" s="5" t="s">
        <v>45</v>
      </c>
      <c r="D39" s="54"/>
      <c r="E39" s="59" t="s">
        <v>56</v>
      </c>
      <c r="F39" s="60" t="s">
        <v>57</v>
      </c>
      <c r="G39" s="61" t="s">
        <v>58</v>
      </c>
      <c r="H39" s="62" t="s">
        <v>59</v>
      </c>
      <c r="I39" s="59" t="s">
        <v>60</v>
      </c>
      <c r="J39" s="63" t="s">
        <v>61</v>
      </c>
      <c r="AE39" s="32"/>
      <c r="AF39" s="32"/>
      <c r="AL39" s="32"/>
      <c r="AM39" s="32"/>
      <c r="AN39" s="32"/>
      <c r="AO39" s="32"/>
      <c r="AP39" s="32"/>
      <c r="AQ39" s="32"/>
      <c r="AR39" s="32"/>
      <c r="AS39" s="32"/>
      <c r="AT39" s="32"/>
    </row>
    <row r="40" spans="1:46" x14ac:dyDescent="0.4">
      <c r="A40" s="46"/>
      <c r="B40" s="53" t="s">
        <v>47</v>
      </c>
      <c r="C40" s="5" t="s">
        <v>48</v>
      </c>
      <c r="D40" s="54"/>
      <c r="E40" s="64">
        <v>4.4400000000000004</v>
      </c>
      <c r="F40" s="65">
        <v>6.31</v>
      </c>
      <c r="G40" s="64">
        <v>9.43</v>
      </c>
      <c r="H40" s="65">
        <v>10.99</v>
      </c>
      <c r="I40" s="64">
        <v>14.19</v>
      </c>
      <c r="J40" s="65">
        <v>16.2</v>
      </c>
      <c r="AE40" s="32"/>
      <c r="AF40" s="32"/>
      <c r="AL40" s="32"/>
      <c r="AM40" s="32"/>
      <c r="AN40" s="32"/>
      <c r="AO40" s="32"/>
      <c r="AP40" s="32"/>
      <c r="AQ40" s="32"/>
      <c r="AR40" s="32"/>
      <c r="AS40" s="32"/>
      <c r="AT40" s="32"/>
    </row>
    <row r="41" spans="1:46" x14ac:dyDescent="0.4">
      <c r="A41" s="46"/>
      <c r="B41" s="53" t="s">
        <v>49</v>
      </c>
      <c r="C41" s="5" t="s">
        <v>48</v>
      </c>
      <c r="D41" s="54"/>
      <c r="E41" s="64">
        <v>5.0999999999999996</v>
      </c>
      <c r="F41" s="65">
        <v>7.08</v>
      </c>
      <c r="G41" s="64">
        <v>10.43</v>
      </c>
      <c r="H41" s="65">
        <v>12.09</v>
      </c>
      <c r="I41" s="64">
        <v>15.95</v>
      </c>
      <c r="J41" s="65">
        <v>18.29</v>
      </c>
      <c r="AE41" s="32"/>
      <c r="AF41" s="32"/>
      <c r="AL41" s="32"/>
      <c r="AM41" s="32"/>
      <c r="AN41" s="32"/>
      <c r="AO41" s="32"/>
      <c r="AP41" s="32"/>
      <c r="AQ41" s="32"/>
      <c r="AR41" s="32"/>
      <c r="AS41" s="32"/>
      <c r="AT41" s="32"/>
    </row>
    <row r="42" spans="1:46" x14ac:dyDescent="0.4">
      <c r="A42" s="46"/>
      <c r="B42" s="46"/>
      <c r="C42" s="46"/>
      <c r="D42" s="66"/>
      <c r="E42" s="67"/>
      <c r="F42" s="67"/>
      <c r="G42" s="67"/>
      <c r="H42" s="67"/>
      <c r="I42" s="67"/>
      <c r="J42" s="67"/>
      <c r="AE42" s="32"/>
      <c r="AF42" s="32"/>
      <c r="AL42" s="32"/>
      <c r="AM42" s="32"/>
      <c r="AN42" s="32"/>
      <c r="AO42" s="32"/>
      <c r="AP42" s="32"/>
      <c r="AQ42" s="32"/>
      <c r="AR42" s="32"/>
      <c r="AS42" s="32"/>
      <c r="AT42" s="32"/>
    </row>
    <row r="43" spans="1:46" x14ac:dyDescent="0.4">
      <c r="A43" s="46"/>
      <c r="B43" s="46"/>
      <c r="C43" s="46"/>
      <c r="D43" s="66"/>
      <c r="E43" s="67"/>
      <c r="F43" s="67"/>
      <c r="G43" s="67"/>
      <c r="H43" s="67"/>
      <c r="I43" s="67"/>
      <c r="J43" s="67"/>
      <c r="AE43" s="32"/>
      <c r="AF43" s="32"/>
      <c r="AL43" s="32"/>
      <c r="AM43" s="32"/>
      <c r="AN43" s="32"/>
      <c r="AO43" s="32"/>
      <c r="AP43" s="32"/>
      <c r="AQ43" s="32"/>
      <c r="AR43" s="32"/>
      <c r="AS43" s="32"/>
      <c r="AT43" s="32"/>
    </row>
    <row r="44" spans="1:46" x14ac:dyDescent="0.4">
      <c r="A44" s="46"/>
      <c r="B44" s="46"/>
      <c r="C44" s="46"/>
      <c r="D44" s="66"/>
      <c r="E44" s="67"/>
      <c r="F44" s="67"/>
      <c r="G44" s="67"/>
      <c r="H44" s="67"/>
      <c r="I44" s="67"/>
      <c r="J44" s="67"/>
      <c r="AE44" s="32"/>
      <c r="AF44" s="32"/>
      <c r="AL44" s="32"/>
      <c r="AM44" s="32"/>
      <c r="AN44" s="32"/>
      <c r="AO44" s="32"/>
      <c r="AP44" s="32"/>
      <c r="AQ44" s="32"/>
      <c r="AR44" s="32"/>
      <c r="AS44" s="32"/>
      <c r="AT44" s="32"/>
    </row>
    <row r="45" spans="1:46" x14ac:dyDescent="0.4">
      <c r="A45" s="46"/>
      <c r="B45" s="46"/>
      <c r="C45" s="46"/>
      <c r="D45" s="66"/>
      <c r="E45" s="67"/>
      <c r="F45" s="67"/>
      <c r="G45" s="67"/>
      <c r="H45" s="67"/>
      <c r="I45" s="67"/>
      <c r="J45" s="67"/>
      <c r="AE45" s="32"/>
      <c r="AF45" s="32"/>
      <c r="AL45" s="32"/>
      <c r="AM45" s="32"/>
      <c r="AN45" s="32"/>
      <c r="AO45" s="32"/>
      <c r="AP45" s="32"/>
      <c r="AQ45" s="32"/>
      <c r="AR45" s="32"/>
      <c r="AS45" s="32"/>
      <c r="AT45" s="32"/>
    </row>
    <row r="46" spans="1:46" x14ac:dyDescent="0.4">
      <c r="A46" s="46"/>
      <c r="B46" s="46"/>
      <c r="C46" s="46"/>
      <c r="D46" s="66"/>
      <c r="E46" s="67"/>
      <c r="F46" s="67"/>
      <c r="G46" s="67"/>
      <c r="H46" s="67"/>
      <c r="I46" s="67"/>
      <c r="J46" s="67"/>
      <c r="AE46" s="32"/>
      <c r="AF46" s="32"/>
      <c r="AL46" s="32"/>
      <c r="AM46" s="32"/>
      <c r="AN46" s="32"/>
      <c r="AO46" s="32"/>
      <c r="AP46" s="32"/>
      <c r="AQ46" s="32"/>
      <c r="AR46" s="32"/>
      <c r="AS46" s="32"/>
      <c r="AT46" s="32"/>
    </row>
    <row r="47" spans="1:46" x14ac:dyDescent="0.4">
      <c r="A47" s="46"/>
      <c r="B47" s="46"/>
      <c r="C47" s="46"/>
      <c r="D47" s="66"/>
      <c r="E47" s="67"/>
      <c r="F47" s="67"/>
      <c r="G47" s="67"/>
      <c r="H47" s="67"/>
      <c r="I47" s="67"/>
      <c r="J47" s="67"/>
      <c r="AE47" s="32"/>
      <c r="AF47" s="32"/>
      <c r="AL47" s="32"/>
      <c r="AM47" s="32"/>
      <c r="AN47" s="32"/>
      <c r="AO47" s="32"/>
      <c r="AP47" s="32"/>
      <c r="AQ47" s="32"/>
      <c r="AR47" s="32"/>
      <c r="AS47" s="32"/>
      <c r="AT47" s="32"/>
    </row>
    <row r="48" spans="1:46" x14ac:dyDescent="0.4">
      <c r="A48" s="46"/>
      <c r="B48" s="46"/>
      <c r="C48" s="46"/>
      <c r="D48" s="66"/>
      <c r="E48" s="67"/>
      <c r="F48" s="67"/>
      <c r="G48" s="67"/>
      <c r="H48" s="67"/>
      <c r="I48" s="67"/>
      <c r="J48" s="67"/>
      <c r="AE48" s="32"/>
      <c r="AF48" s="32"/>
      <c r="AL48" s="32"/>
      <c r="AM48" s="32"/>
      <c r="AN48" s="32"/>
      <c r="AO48" s="32"/>
      <c r="AP48" s="32"/>
      <c r="AQ48" s="32"/>
      <c r="AR48" s="32"/>
      <c r="AS48" s="32"/>
      <c r="AT48" s="32"/>
    </row>
    <row r="49" spans="1:46" x14ac:dyDescent="0.4">
      <c r="A49" s="46"/>
      <c r="B49" s="46"/>
      <c r="C49" s="46"/>
      <c r="D49" s="66"/>
      <c r="E49" s="67"/>
      <c r="F49" s="67"/>
      <c r="G49" s="67"/>
      <c r="H49" s="67"/>
      <c r="I49" s="67"/>
      <c r="J49" s="67"/>
      <c r="AE49" s="32"/>
      <c r="AF49" s="32"/>
      <c r="AL49" s="32"/>
      <c r="AM49" s="32"/>
      <c r="AN49" s="32"/>
      <c r="AO49" s="32"/>
      <c r="AP49" s="32"/>
      <c r="AQ49" s="32"/>
      <c r="AR49" s="32"/>
      <c r="AS49" s="32"/>
      <c r="AT49" s="32"/>
    </row>
    <row r="50" spans="1:46" x14ac:dyDescent="0.4">
      <c r="A50" s="46"/>
      <c r="B50" s="46"/>
      <c r="C50" s="46"/>
      <c r="D50" s="66"/>
      <c r="E50" s="67"/>
      <c r="F50" s="67"/>
      <c r="G50" s="67"/>
      <c r="H50" s="67"/>
      <c r="I50" s="67"/>
      <c r="J50" s="67"/>
      <c r="AE50" s="32"/>
      <c r="AF50" s="32"/>
      <c r="AL50" s="32"/>
      <c r="AM50" s="32"/>
      <c r="AN50" s="32"/>
      <c r="AO50" s="32"/>
      <c r="AP50" s="32"/>
      <c r="AQ50" s="32"/>
      <c r="AR50" s="32"/>
      <c r="AS50" s="32"/>
      <c r="AT50" s="32"/>
    </row>
    <row r="51" spans="1:46" x14ac:dyDescent="0.4">
      <c r="A51" s="46"/>
      <c r="B51" s="46"/>
      <c r="C51" s="46"/>
      <c r="D51" s="66"/>
      <c r="E51" s="67"/>
      <c r="F51" s="67"/>
      <c r="G51" s="67"/>
      <c r="H51" s="67"/>
      <c r="I51" s="67"/>
      <c r="J51" s="67"/>
      <c r="AE51" s="32"/>
      <c r="AF51" s="32"/>
      <c r="AL51" s="32"/>
      <c r="AM51" s="32"/>
      <c r="AN51" s="32"/>
      <c r="AO51" s="32"/>
      <c r="AP51" s="32"/>
      <c r="AQ51" s="32"/>
      <c r="AR51" s="32"/>
      <c r="AS51" s="32"/>
      <c r="AT51" s="32"/>
    </row>
    <row r="52" spans="1:46" x14ac:dyDescent="0.4">
      <c r="A52" s="46"/>
      <c r="B52" s="46"/>
      <c r="C52" s="46"/>
      <c r="D52" s="66"/>
      <c r="E52" s="67"/>
      <c r="F52" s="67"/>
      <c r="G52" s="67"/>
      <c r="H52" s="67"/>
      <c r="I52" s="67"/>
      <c r="J52" s="67"/>
      <c r="AE52" s="32"/>
      <c r="AF52" s="32"/>
      <c r="AL52" s="32"/>
      <c r="AM52" s="32"/>
      <c r="AN52" s="32"/>
      <c r="AO52" s="32"/>
      <c r="AP52" s="32"/>
      <c r="AQ52" s="32"/>
      <c r="AR52" s="32"/>
      <c r="AS52" s="32"/>
      <c r="AT52" s="32"/>
    </row>
    <row r="53" spans="1:46" x14ac:dyDescent="0.4">
      <c r="A53" s="46"/>
      <c r="B53" s="46"/>
      <c r="C53" s="46"/>
      <c r="D53" s="66"/>
      <c r="E53" s="67"/>
      <c r="F53" s="67"/>
      <c r="G53" s="67"/>
      <c r="H53" s="67"/>
      <c r="I53" s="67"/>
      <c r="J53" s="67"/>
      <c r="AE53" s="32"/>
      <c r="AF53" s="32"/>
      <c r="AL53" s="32"/>
      <c r="AM53" s="32"/>
      <c r="AN53" s="32"/>
      <c r="AO53" s="32"/>
      <c r="AP53" s="32"/>
      <c r="AQ53" s="32"/>
      <c r="AR53" s="32"/>
      <c r="AS53" s="32"/>
      <c r="AT53" s="32"/>
    </row>
    <row r="54" spans="1:46" x14ac:dyDescent="0.4">
      <c r="A54" s="46"/>
      <c r="B54" s="46"/>
      <c r="C54" s="46"/>
      <c r="D54" s="66"/>
      <c r="E54" s="67"/>
      <c r="F54" s="67"/>
      <c r="G54" s="67"/>
      <c r="H54" s="67"/>
      <c r="I54" s="67"/>
      <c r="J54" s="67"/>
      <c r="AE54" s="32"/>
      <c r="AF54" s="32"/>
      <c r="AL54" s="32"/>
      <c r="AM54" s="32"/>
      <c r="AN54" s="32"/>
      <c r="AO54" s="32"/>
      <c r="AP54" s="32"/>
      <c r="AQ54" s="32"/>
      <c r="AR54" s="32"/>
      <c r="AS54" s="32"/>
      <c r="AT54" s="32"/>
    </row>
    <row r="55" spans="1:46" x14ac:dyDescent="0.4">
      <c r="A55" s="46"/>
      <c r="B55" s="46"/>
      <c r="C55" s="46"/>
      <c r="D55" s="66"/>
      <c r="E55" s="67"/>
      <c r="F55" s="67"/>
      <c r="G55" s="67"/>
      <c r="H55" s="67"/>
      <c r="I55" s="67"/>
      <c r="J55" s="67"/>
      <c r="AE55" s="32"/>
      <c r="AF55" s="32"/>
      <c r="AL55" s="32"/>
      <c r="AM55" s="32"/>
      <c r="AN55" s="32"/>
      <c r="AO55" s="32"/>
      <c r="AP55" s="32"/>
      <c r="AQ55" s="32"/>
      <c r="AR55" s="32"/>
      <c r="AS55" s="32"/>
      <c r="AT55" s="32"/>
    </row>
    <row r="56" spans="1:46" x14ac:dyDescent="0.4">
      <c r="A56" s="46"/>
      <c r="B56" s="46"/>
      <c r="C56" s="46"/>
      <c r="D56" s="66"/>
      <c r="E56" s="67"/>
      <c r="F56" s="67"/>
      <c r="G56" s="67"/>
      <c r="H56" s="67"/>
      <c r="I56" s="67"/>
      <c r="J56" s="67"/>
      <c r="AE56" s="32"/>
      <c r="AF56" s="32"/>
      <c r="AL56" s="32"/>
      <c r="AM56" s="32"/>
      <c r="AN56" s="32"/>
      <c r="AO56" s="32"/>
      <c r="AP56" s="32"/>
      <c r="AQ56" s="32"/>
      <c r="AR56" s="32"/>
      <c r="AS56" s="32"/>
      <c r="AT56" s="32"/>
    </row>
    <row r="57" spans="1:46" x14ac:dyDescent="0.4">
      <c r="A57" s="46"/>
      <c r="B57" s="46"/>
      <c r="C57" s="46"/>
      <c r="D57" s="66"/>
      <c r="E57" s="67"/>
      <c r="F57" s="67"/>
      <c r="G57" s="67"/>
      <c r="H57" s="67"/>
      <c r="I57" s="67"/>
      <c r="J57" s="67"/>
      <c r="AE57" s="32"/>
      <c r="AF57" s="32"/>
      <c r="AL57" s="32"/>
      <c r="AM57" s="32"/>
      <c r="AN57" s="32"/>
      <c r="AO57" s="32"/>
      <c r="AP57" s="32"/>
      <c r="AQ57" s="32"/>
      <c r="AR57" s="32"/>
      <c r="AS57" s="32"/>
      <c r="AT57" s="32"/>
    </row>
    <row r="58" spans="1:46" x14ac:dyDescent="0.4">
      <c r="A58" s="46"/>
      <c r="B58" s="46"/>
      <c r="C58" s="46"/>
      <c r="D58" s="66"/>
      <c r="E58" s="67"/>
      <c r="F58" s="67"/>
      <c r="G58" s="67"/>
      <c r="H58" s="67"/>
      <c r="I58" s="67"/>
      <c r="J58" s="67"/>
      <c r="AE58" s="32"/>
      <c r="AF58" s="32"/>
      <c r="AL58" s="32"/>
      <c r="AM58" s="32"/>
      <c r="AN58" s="32"/>
      <c r="AO58" s="32"/>
      <c r="AP58" s="32"/>
      <c r="AQ58" s="32"/>
      <c r="AR58" s="32"/>
      <c r="AS58" s="32"/>
      <c r="AT58" s="32"/>
    </row>
    <row r="59" spans="1:46" x14ac:dyDescent="0.4">
      <c r="A59" s="46"/>
      <c r="B59" s="46"/>
      <c r="C59" s="46"/>
      <c r="D59" s="66"/>
      <c r="E59" s="67"/>
      <c r="F59" s="67"/>
      <c r="G59" s="67"/>
      <c r="H59" s="67"/>
      <c r="I59" s="67"/>
      <c r="J59" s="67"/>
      <c r="AE59" s="32"/>
      <c r="AF59" s="32"/>
      <c r="AL59" s="32"/>
      <c r="AM59" s="32"/>
      <c r="AN59" s="32"/>
      <c r="AO59" s="32"/>
      <c r="AP59" s="32"/>
      <c r="AQ59" s="32"/>
      <c r="AR59" s="32"/>
      <c r="AS59" s="32"/>
      <c r="AT59" s="32"/>
    </row>
    <row r="60" spans="1:46" x14ac:dyDescent="0.4">
      <c r="A60" s="46"/>
      <c r="B60" s="46"/>
      <c r="C60" s="46"/>
      <c r="D60" s="66"/>
      <c r="E60" s="67"/>
      <c r="F60" s="67"/>
      <c r="G60" s="67"/>
      <c r="H60" s="67"/>
      <c r="I60" s="67"/>
      <c r="J60" s="67"/>
      <c r="AE60" s="32"/>
      <c r="AF60" s="32"/>
      <c r="AL60" s="32"/>
      <c r="AM60" s="32"/>
      <c r="AN60" s="32"/>
      <c r="AO60" s="32"/>
      <c r="AP60" s="32"/>
      <c r="AQ60" s="32"/>
      <c r="AR60" s="32"/>
      <c r="AS60" s="32"/>
      <c r="AT60" s="32"/>
    </row>
    <row r="61" spans="1:46" x14ac:dyDescent="0.4">
      <c r="A61" s="46"/>
      <c r="B61" s="46"/>
      <c r="C61" s="46"/>
      <c r="D61" s="66"/>
      <c r="E61" s="67"/>
      <c r="F61" s="67"/>
      <c r="G61" s="67"/>
      <c r="H61" s="67"/>
      <c r="I61" s="67"/>
      <c r="J61" s="67"/>
      <c r="AE61" s="32"/>
      <c r="AF61" s="32"/>
      <c r="AL61" s="32"/>
      <c r="AM61" s="32"/>
      <c r="AN61" s="32"/>
      <c r="AO61" s="32"/>
      <c r="AP61" s="32"/>
      <c r="AQ61" s="32"/>
      <c r="AR61" s="32"/>
      <c r="AS61" s="32"/>
      <c r="AT61" s="32"/>
    </row>
    <row r="62" spans="1:46" x14ac:dyDescent="0.4">
      <c r="A62" s="46"/>
      <c r="B62" s="46"/>
      <c r="C62" s="46"/>
      <c r="D62" s="66"/>
      <c r="E62" s="67"/>
      <c r="F62" s="67"/>
      <c r="G62" s="67"/>
      <c r="H62" s="67"/>
      <c r="I62" s="67"/>
      <c r="J62" s="67"/>
      <c r="AE62" s="32"/>
      <c r="AF62" s="32"/>
      <c r="AL62" s="32"/>
      <c r="AM62" s="32"/>
      <c r="AN62" s="32"/>
      <c r="AO62" s="32"/>
      <c r="AP62" s="32"/>
      <c r="AQ62" s="32"/>
      <c r="AR62" s="32"/>
      <c r="AS62" s="32"/>
      <c r="AT62" s="32"/>
    </row>
    <row r="63" spans="1:46" x14ac:dyDescent="0.4">
      <c r="A63" s="46"/>
      <c r="B63" s="46"/>
      <c r="C63" s="46"/>
      <c r="D63" s="66"/>
      <c r="E63" s="67"/>
      <c r="F63" s="67"/>
      <c r="G63" s="67"/>
      <c r="H63" s="67"/>
      <c r="I63" s="67"/>
      <c r="J63" s="67"/>
      <c r="AE63" s="32"/>
      <c r="AF63" s="32"/>
      <c r="AL63" s="32"/>
      <c r="AM63" s="32"/>
      <c r="AN63" s="32"/>
      <c r="AO63" s="32"/>
      <c r="AP63" s="32"/>
      <c r="AQ63" s="32"/>
      <c r="AR63" s="32"/>
      <c r="AS63" s="32"/>
      <c r="AT63" s="32"/>
    </row>
    <row r="64" spans="1:46" x14ac:dyDescent="0.4">
      <c r="A64" s="46"/>
      <c r="B64" s="46"/>
      <c r="C64" s="46"/>
      <c r="D64" s="66"/>
      <c r="E64" s="67"/>
      <c r="F64" s="67"/>
      <c r="G64" s="67"/>
      <c r="H64" s="67"/>
      <c r="I64" s="67"/>
      <c r="J64" s="67"/>
      <c r="AE64" s="32"/>
      <c r="AF64" s="32"/>
      <c r="AL64" s="32"/>
      <c r="AM64" s="32"/>
      <c r="AN64" s="32"/>
      <c r="AO64" s="32"/>
      <c r="AP64" s="32"/>
      <c r="AQ64" s="32"/>
      <c r="AR64" s="32"/>
      <c r="AS64" s="32"/>
      <c r="AT64" s="32"/>
    </row>
    <row r="65" spans="1:46" x14ac:dyDescent="0.4">
      <c r="A65" s="46"/>
      <c r="B65" s="46"/>
      <c r="C65" s="46"/>
      <c r="D65" s="66"/>
      <c r="E65" s="67"/>
      <c r="F65" s="67"/>
      <c r="G65" s="67"/>
      <c r="H65" s="67"/>
      <c r="I65" s="67"/>
      <c r="J65" s="67"/>
      <c r="AE65" s="32"/>
      <c r="AF65" s="32"/>
      <c r="AL65" s="32"/>
      <c r="AM65" s="32"/>
      <c r="AN65" s="32"/>
      <c r="AO65" s="32"/>
      <c r="AP65" s="32"/>
      <c r="AQ65" s="32"/>
      <c r="AR65" s="32"/>
      <c r="AS65" s="32"/>
      <c r="AT65" s="32"/>
    </row>
    <row r="66" spans="1:46" x14ac:dyDescent="0.4">
      <c r="A66" s="46"/>
      <c r="B66" s="46"/>
      <c r="C66" s="46"/>
      <c r="D66" s="66"/>
      <c r="E66" s="67"/>
      <c r="F66" s="67"/>
      <c r="G66" s="67"/>
      <c r="H66" s="67"/>
      <c r="I66" s="67"/>
      <c r="J66" s="67"/>
      <c r="AE66" s="32"/>
      <c r="AF66" s="32"/>
      <c r="AL66" s="32"/>
      <c r="AM66" s="32"/>
      <c r="AN66" s="32"/>
      <c r="AO66" s="32"/>
      <c r="AP66" s="32"/>
      <c r="AQ66" s="32"/>
      <c r="AR66" s="32"/>
      <c r="AS66" s="32"/>
      <c r="AT66" s="32"/>
    </row>
    <row r="67" spans="1:46" x14ac:dyDescent="0.4">
      <c r="A67" s="46"/>
      <c r="B67" s="46"/>
      <c r="C67" s="46"/>
      <c r="AF67" s="32"/>
      <c r="AL67" s="32"/>
      <c r="AM67" s="32"/>
      <c r="AN67" s="32"/>
      <c r="AO67" s="32"/>
      <c r="AP67" s="32"/>
      <c r="AQ67" s="32"/>
      <c r="AR67" s="32"/>
      <c r="AS67" s="32"/>
      <c r="AT67" s="32"/>
    </row>
    <row r="68" spans="1:46" x14ac:dyDescent="0.4">
      <c r="A68" s="46"/>
      <c r="B68" s="46"/>
      <c r="C68" s="46"/>
      <c r="AF68" s="32"/>
      <c r="AL68" s="32"/>
      <c r="AM68" s="32"/>
      <c r="AN68" s="32"/>
      <c r="AO68" s="32"/>
      <c r="AP68" s="32"/>
      <c r="AQ68" s="32"/>
      <c r="AR68" s="32"/>
      <c r="AS68" s="32"/>
      <c r="AT68" s="32"/>
    </row>
    <row r="69" spans="1:46" x14ac:dyDescent="0.4">
      <c r="A69" s="46"/>
      <c r="B69" s="46"/>
      <c r="C69" s="46"/>
      <c r="D69" s="68"/>
      <c r="E69" s="17"/>
      <c r="F69" s="17"/>
      <c r="G69" s="17"/>
      <c r="H69" s="17"/>
      <c r="I69" s="17"/>
      <c r="J69" s="17"/>
      <c r="K69" s="32"/>
      <c r="L69" s="32"/>
      <c r="M69" s="32"/>
      <c r="N69" s="32"/>
      <c r="O69" s="32"/>
      <c r="P69" s="32"/>
      <c r="Q69" s="32"/>
      <c r="R69" s="32"/>
      <c r="S69" s="32"/>
      <c r="T69" s="32"/>
      <c r="U69" s="32"/>
      <c r="V69" s="32"/>
      <c r="W69" s="32"/>
      <c r="X69" s="32"/>
      <c r="Y69" s="32"/>
      <c r="Z69" s="32"/>
      <c r="AA69" s="32"/>
      <c r="AB69" s="32"/>
      <c r="AC69" s="32"/>
      <c r="AD69" s="32"/>
      <c r="AE69" s="32"/>
      <c r="AF69" s="32"/>
      <c r="AL69" s="32"/>
      <c r="AM69" s="32"/>
      <c r="AN69" s="32"/>
      <c r="AO69" s="32"/>
      <c r="AP69" s="32"/>
      <c r="AQ69" s="32"/>
      <c r="AR69" s="32"/>
      <c r="AS69" s="32"/>
      <c r="AT69" s="32"/>
    </row>
    <row r="70" spans="1:46" x14ac:dyDescent="0.4">
      <c r="A70" s="46"/>
      <c r="B70" s="46"/>
      <c r="C70" s="46"/>
      <c r="D70" s="68"/>
      <c r="E70" s="17"/>
      <c r="F70" s="17"/>
      <c r="G70" s="17"/>
      <c r="H70" s="17"/>
      <c r="I70" s="17"/>
      <c r="J70" s="17"/>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row>
    <row r="71" spans="1:46" x14ac:dyDescent="0.4">
      <c r="A71" s="46"/>
      <c r="B71" s="46"/>
      <c r="C71" s="46"/>
      <c r="D71" s="68"/>
      <c r="E71" s="17"/>
      <c r="F71" s="17"/>
      <c r="G71" s="17"/>
      <c r="H71" s="17"/>
      <c r="I71" s="17"/>
      <c r="J71" s="17"/>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row>
    <row r="72" spans="1:46" x14ac:dyDescent="0.4">
      <c r="A72" s="46"/>
      <c r="B72" s="46"/>
      <c r="C72" s="46"/>
      <c r="D72" s="22"/>
      <c r="E72" s="13"/>
      <c r="F72" s="13"/>
      <c r="G72" s="13"/>
      <c r="H72" s="13"/>
      <c r="I72" s="13"/>
      <c r="J72" s="13"/>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K72" s="69"/>
      <c r="AL72" s="70"/>
    </row>
    <row r="73" spans="1:46" x14ac:dyDescent="0.4">
      <c r="A73" s="46"/>
      <c r="B73" s="46"/>
      <c r="C73" s="46"/>
      <c r="F73" s="71"/>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K73" s="69"/>
      <c r="AL73" s="70"/>
    </row>
    <row r="74" spans="1:46" x14ac:dyDescent="0.4">
      <c r="A74" s="46"/>
      <c r="B74" s="46"/>
      <c r="C74" s="46"/>
      <c r="D74" s="72"/>
      <c r="K74" s="72"/>
      <c r="L74" s="72"/>
      <c r="M74" s="72"/>
      <c r="N74" s="72"/>
      <c r="O74" s="72"/>
      <c r="P74" s="72"/>
      <c r="Q74" s="72"/>
      <c r="R74" s="72"/>
      <c r="S74" s="72"/>
      <c r="T74" s="72"/>
      <c r="U74" s="72"/>
      <c r="V74" s="72"/>
      <c r="W74" s="72"/>
      <c r="X74" s="72"/>
      <c r="Y74" s="72"/>
      <c r="Z74" s="72"/>
      <c r="AA74" s="72"/>
      <c r="AB74" s="72"/>
      <c r="AC74" s="72"/>
      <c r="AD74" s="72"/>
      <c r="AE74" s="72"/>
      <c r="AF74" s="72"/>
      <c r="AG74" s="72"/>
      <c r="AH74" s="72"/>
      <c r="AI74" s="72"/>
      <c r="AJ74" s="72"/>
      <c r="AK74" s="72"/>
      <c r="AL74" s="72"/>
      <c r="AM74" s="72"/>
    </row>
    <row r="75" spans="1:46" x14ac:dyDescent="0.4">
      <c r="A75" s="46"/>
      <c r="B75" s="46"/>
      <c r="C75" s="46"/>
      <c r="D75" s="12"/>
      <c r="E75" s="72"/>
      <c r="F75" s="72"/>
      <c r="H75" s="72"/>
      <c r="I75" s="72"/>
      <c r="J75" s="72"/>
      <c r="K75" s="12"/>
      <c r="L75" s="12"/>
      <c r="M75" s="12"/>
      <c r="N75" s="12"/>
      <c r="O75" s="12"/>
      <c r="P75" s="12"/>
      <c r="Q75" s="12"/>
      <c r="R75" s="12"/>
      <c r="S75" s="12"/>
      <c r="T75" s="12"/>
      <c r="U75" s="12"/>
      <c r="V75" s="12"/>
      <c r="W75" s="12"/>
      <c r="X75" s="12"/>
      <c r="Y75" s="12"/>
      <c r="Z75" s="12"/>
      <c r="AA75" s="12"/>
      <c r="AB75" s="12"/>
      <c r="AC75" s="12"/>
      <c r="AD75" s="12"/>
      <c r="AE75" s="73"/>
      <c r="AF75" s="73"/>
      <c r="AG75" s="74"/>
      <c r="AH75" s="12"/>
      <c r="AI75" s="72"/>
      <c r="AJ75" s="72"/>
      <c r="AK75" s="72"/>
      <c r="AL75" s="72"/>
      <c r="AM75" s="72"/>
    </row>
    <row r="76" spans="1:46" x14ac:dyDescent="0.4">
      <c r="A76" s="46"/>
      <c r="B76" s="46"/>
      <c r="C76" s="46"/>
      <c r="D76" s="46"/>
      <c r="E76" s="46"/>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75"/>
      <c r="AF76" s="75"/>
      <c r="AG76" s="32"/>
      <c r="AH76" s="32"/>
      <c r="AI76" s="32"/>
    </row>
  </sheetData>
  <sheetProtection algorithmName="SHA-512" hashValue="H7ntIECes3ZvBQUlLTfcFYSFW/DKdvrUnmlj05wfqWWUzUaWkZJ0nzagccrUfExqZdaiZBGXKrWlEHXHQE+lmg==" saltValue="NgIixk4fG/b3UFdqP3EYKg==" spinCount="100000" sheet="1" formatCells="0" formatColumns="0" formatRows="0" insertColumns="0" insertRows="0" insertHyperlinks="0" deleteColumns="0" deleteRows="0" sort="0" autoFilter="0" pivotTables="0"/>
  <mergeCells count="21">
    <mergeCell ref="B37:C37"/>
    <mergeCell ref="D37:J37"/>
    <mergeCell ref="B34:C34"/>
    <mergeCell ref="D34:J34"/>
    <mergeCell ref="B35:C35"/>
    <mergeCell ref="D35:J35"/>
    <mergeCell ref="B36:C36"/>
    <mergeCell ref="D36:J36"/>
    <mergeCell ref="B33:C33"/>
    <mergeCell ref="D33:J33"/>
    <mergeCell ref="C6:G6"/>
    <mergeCell ref="C7:G7"/>
    <mergeCell ref="B11:D11"/>
    <mergeCell ref="B12:B16"/>
    <mergeCell ref="C12:C16"/>
    <mergeCell ref="C17:C21"/>
    <mergeCell ref="B22:D22"/>
    <mergeCell ref="E22:J22"/>
    <mergeCell ref="B25:B29"/>
    <mergeCell ref="C25:C29"/>
    <mergeCell ref="D32:J32"/>
  </mergeCells>
  <conditionalFormatting sqref="E17:J21">
    <cfRule type="cellIs" dxfId="0"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D31E56DD-8874-48C1-A37B-B3FA7FC67F9F}">
      <formula1>#REF!</formula1>
    </dataValidation>
  </dataValidations>
  <printOptions horizontalCentered="1"/>
  <pageMargins left="0.78740157480314965" right="0.59055118110236227" top="0.55118110236220474" bottom="0.55118110236220474" header="0" footer="0"/>
  <pageSetup scale="76" orientation="portrait" horizontalDpi="4294967293" r:id="rId1"/>
  <ignoredErrors>
    <ignoredError sqref="F12:J21 E17:E21 E23:J23 E30:J30 J5"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FH4-H Select</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2026-01-10T19:58:20Z</cp:lastPrinted>
  <dcterms:created xsi:type="dcterms:W3CDTF">2026-01-10T19:36:55Z</dcterms:created>
  <dcterms:modified xsi:type="dcterms:W3CDTF">2026-02-26T09:46:42Z</dcterms:modified>
</cp:coreProperties>
</file>