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https://d.docs.live.net/5f3ca257ae7b43be/Desktop/"/>
    </mc:Choice>
  </mc:AlternateContent>
  <xr:revisionPtr revIDLastSave="26" documentId="8_{079C7EA0-D421-4FBF-9D56-0C6E6656D5FC}" xr6:coauthVersionLast="47" xr6:coauthVersionMax="47" xr10:uidLastSave="{66EF0C89-D18C-4C55-8E58-64FA2ED90CE0}"/>
  <workbookProtection workbookAlgorithmName="SHA-512" workbookHashValue="OfUY0vZzRVqyKnzm72zZV8uA/1MddI4kOCXPA2JK3YSKU4zg1NlKoHTiAH2mYydooJiNmR/wx6dYAN7uUfInBQ==" workbookSaltValue="xAWvyLyEfuIuM7utYUEb2g==" workbookSpinCount="100000" lockStructure="1"/>
  <bookViews>
    <workbookView xWindow="-108" yWindow="-108" windowWidth="23256" windowHeight="12456"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4" i="1" l="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17" i="1"/>
  <c r="S78" i="1" s="1"/>
  <c r="H17" i="1"/>
  <c r="T17" i="1"/>
  <c r="E17" i="1"/>
  <c r="U17" i="1"/>
  <c r="F17" i="1"/>
  <c r="V17" i="1"/>
  <c r="I17" i="1"/>
  <c r="W17" i="1"/>
  <c r="J17" i="1"/>
  <c r="K17" i="1"/>
  <c r="L17" i="1"/>
  <c r="M17" i="1"/>
  <c r="O17" i="1"/>
  <c r="Q17" i="1"/>
  <c r="R17" i="1"/>
  <c r="X17" i="1"/>
  <c r="R19" i="1"/>
  <c r="Q19" i="1"/>
  <c r="O16" i="1"/>
  <c r="Z17" i="1"/>
  <c r="J87" i="1"/>
  <c r="F87" i="1"/>
  <c r="M19" i="1"/>
  <c r="Y19" i="1"/>
  <c r="N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U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<sst xmlns="http://schemas.openxmlformats.org/spreadsheetml/2006/main" count="48" uniqueCount="31">
  <si>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</si>
  <si>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</si>
  <si>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</si>
  <si>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</si>
  <si>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</si>
  <si>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</si>
  <si>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</si>
  <si>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</si>
  <si>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</si>
  <si>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</si>
  <si>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</si>
  <si>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</si>
  <si>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</si>
  <si>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</si>
  <si>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</si>
  <si>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</si>
  <si>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</si>
  <si>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</si>
  <si>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Температура воды на входе, °C</t>
  </si>
  <si>
    <t>Температура воды на выходе, °C</t>
  </si>
  <si>
    <t>Температура в помещении, °C</t>
  </si>
  <si>
    <t xml:space="preserve">Требуемая мощность, Вт </t>
  </si>
  <si>
    <t>Отклонение +</t>
  </si>
  <si>
    <t>Отклонение -</t>
  </si>
  <si>
    <t>Макс. длина, см</t>
  </si>
  <si>
    <t>Внутрипольные конвекторы FC</t>
  </si>
  <si>
    <t>Теплопроизводительность, Вт</t>
  </si>
  <si>
    <t>Данные в таблице основаны на результатах испытаний согласно EN16430, проведённых независимой лабораторией.</t>
  </si>
  <si>
    <t>Ширина, см</t>
  </si>
  <si>
    <t>Высота, см</t>
  </si>
  <si>
    <t>Длина, см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</si>
</sst>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8"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sz val="11"/>
      <name val="Open Sans"/>
      <family val="2"/>
    </font>
    <font>
      <b/>
      <sz val="24"/>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1">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6">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5" fillId="0" borderId="0" xfId="1" applyFont="1" applyAlignment="1" applyProtection="1">
      <alignment horizontal="center" wrapText="1"/>
      <protection locked="0" hidden="1"/>
    </xf>
    <xf numFmtId="0" fontId="4" fillId="0" borderId="0" xfId="2" applyFont="1" applyProtection="1">
      <protection locked="0" hidden="1"/>
    </xf>
    <xf numFmtId="0" fontId="3" fillId="0" borderId="0" xfId="2" applyProtection="1">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2" fillId="0" borderId="0" xfId="1" applyFont="1" applyAlignment="1" applyProtection="1">
      <alignment vertical="center"/>
      <protection locked="0" hidden="1"/>
    </xf>
    <xf numFmtId="0" fontId="15"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0" fontId="14" fillId="0" borderId="0" xfId="1" applyFont="1" applyAlignment="1" applyProtection="1">
      <alignment vertical="center" wrapText="1"/>
      <protection locked="0" hidden="1"/>
    </xf>
    <xf numFmtId="0" fontId="5" fillId="0" borderId="0" xfId="1" applyFont="1" applyAlignment="1" applyProtection="1">
      <alignment vertical="center" wrapText="1"/>
      <protection locked="0" hidden="1"/>
    </xf>
    <xf numFmtId="0" fontId="12" fillId="0" borderId="0" xfId="1" applyFont="1" applyAlignment="1" applyProtection="1">
      <alignment vertical="center" wrapText="1"/>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166" fontId="5" fillId="3" borderId="42" xfId="4" applyNumberFormat="1" applyFont="1" applyFill="1" applyBorder="1" applyAlignment="1" applyProtection="1">
      <alignment horizontal="center" vertical="center"/>
      <protection locked="0" hidden="1"/>
    </xf>
    <xf numFmtId="166" fontId="5" fillId="3" borderId="43" xfId="4" applyNumberFormat="1" applyFont="1" applyFill="1" applyBorder="1" applyAlignment="1" applyProtection="1">
      <alignment horizontal="center" vertical="center"/>
      <protection locked="0" hidden="1"/>
    </xf>
    <xf numFmtId="0" fontId="5" fillId="3" borderId="45" xfId="1" applyFont="1" applyFill="1" applyBorder="1" applyAlignment="1" applyProtection="1">
      <alignment horizontal="center" vertical="center"/>
      <protection locked="0" hidden="1"/>
    </xf>
    <xf numFmtId="3" fontId="2" fillId="4" borderId="46" xfId="1" applyNumberFormat="1" applyFont="1" applyFill="1" applyBorder="1" applyAlignment="1" applyProtection="1">
      <alignment horizontal="right" vertical="center"/>
      <protection locked="0" hidden="1"/>
    </xf>
    <xf numFmtId="3" fontId="2" fillId="4" borderId="47" xfId="1" applyNumberFormat="1" applyFont="1" applyFill="1" applyBorder="1" applyAlignment="1" applyProtection="1">
      <alignment horizontal="right" vertical="center"/>
      <protection locked="0" hidden="1"/>
    </xf>
    <xf numFmtId="0" fontId="5" fillId="3" borderId="27" xfId="1" applyFont="1" applyFill="1" applyBorder="1" applyAlignment="1" applyProtection="1">
      <alignment horizontal="center" vertical="center"/>
      <protection locked="0" hidden="1"/>
    </xf>
    <xf numFmtId="3" fontId="2" fillId="0" borderId="26" xfId="1" applyNumberFormat="1" applyFont="1" applyBorder="1" applyAlignment="1" applyProtection="1">
      <alignment horizontal="right" vertical="center"/>
      <protection locked="0" hidden="1"/>
    </xf>
    <xf numFmtId="3" fontId="2" fillId="0" borderId="48" xfId="1" applyNumberFormat="1" applyFont="1" applyBorder="1" applyAlignment="1" applyProtection="1">
      <alignment horizontal="right" vertical="center"/>
      <protection locked="0" hidden="1"/>
    </xf>
    <xf numFmtId="0" fontId="6" fillId="3" borderId="31" xfId="1" applyFont="1" applyFill="1" applyBorder="1" applyAlignment="1" applyProtection="1">
      <alignment horizontal="center" vertical="center"/>
      <protection locked="0" hidden="1"/>
    </xf>
    <xf numFmtId="3" fontId="2" fillId="0" borderId="30" xfId="1" applyNumberFormat="1" applyFont="1" applyBorder="1" applyAlignment="1" applyProtection="1">
      <alignment horizontal="right" vertical="center"/>
      <protection locked="0" hidden="1"/>
    </xf>
    <xf numFmtId="3" fontId="2" fillId="0" borderId="49" xfId="1" applyNumberFormat="1" applyFont="1" applyBorder="1" applyAlignment="1" applyProtection="1">
      <alignment horizontal="right" vertical="center"/>
      <protection locked="0" hidden="1"/>
    </xf>
    <xf numFmtId="0" fontId="6" fillId="3" borderId="5" xfId="1" applyFont="1" applyFill="1" applyBorder="1" applyAlignment="1" applyProtection="1">
      <alignment horizontal="center" vertical="center"/>
      <protection locked="0" hidden="1"/>
    </xf>
    <xf numFmtId="3" fontId="2" fillId="0" borderId="6" xfId="1" applyNumberFormat="1" applyFont="1" applyBorder="1" applyAlignment="1" applyProtection="1">
      <alignment horizontal="right" vertical="center"/>
      <protection locked="0" hidden="1"/>
    </xf>
    <xf numFmtId="3" fontId="2" fillId="0" borderId="50" xfId="1" applyNumberFormat="1" applyFont="1" applyBorder="1" applyAlignment="1" applyProtection="1">
      <alignment horizontal="right" vertical="center"/>
      <protection locked="0" hidden="1"/>
    </xf>
    <xf numFmtId="0" fontId="6" fillId="3" borderId="27"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0" fontId="11" fillId="0" borderId="0" xfId="1" applyFont="1" applyAlignment="1" applyProtection="1">
      <alignment vertical="center"/>
      <protection locked="0" hidden="1"/>
    </xf>
    <xf numFmtId="0" fontId="16" fillId="0" borderId="0" xfId="1" applyFont="1" applyAlignment="1" applyProtection="1">
      <alignment horizontal="right" vertical="center"/>
      <protection locked="0" hidden="1"/>
    </xf>
    <xf numFmtId="166" fontId="5" fillId="3" borderId="35" xfId="4" applyNumberFormat="1" applyFont="1" applyFill="1" applyBorder="1" applyAlignment="1" applyProtection="1">
      <alignment horizontal="center" vertical="center" wrapText="1"/>
      <protection locked="0" hidden="1"/>
    </xf>
    <xf numFmtId="166" fontId="5" fillId="3" borderId="40" xfId="4" applyNumberFormat="1" applyFont="1" applyFill="1" applyBorder="1" applyAlignment="1" applyProtection="1">
      <alignment horizontal="center" vertical="center" wrapText="1"/>
      <protection locked="0" hidden="1"/>
    </xf>
    <xf numFmtId="0" fontId="5" fillId="3" borderId="36" xfId="4" applyFont="1" applyFill="1" applyBorder="1" applyAlignment="1" applyProtection="1">
      <alignment horizontal="center" vertical="center" wrapText="1"/>
      <protection locked="0" hidden="1"/>
    </xf>
    <xf numFmtId="0" fontId="5" fillId="3" borderId="41" xfId="4" applyFont="1" applyFill="1" applyBorder="1" applyAlignment="1" applyProtection="1">
      <alignment horizontal="center" vertical="center" wrapText="1"/>
      <protection locked="0" hidden="1"/>
    </xf>
    <xf numFmtId="0" fontId="17" fillId="0" borderId="0" xfId="1" applyFont="1" applyAlignment="1" applyProtection="1">
      <alignment horizontal="center" vertical="center" wrapText="1"/>
      <protection locked="0" hidden="1"/>
    </xf>
    <xf numFmtId="0" fontId="5" fillId="3" borderId="44" xfId="1" applyFont="1" applyFill="1" applyBorder="1" applyAlignment="1" applyProtection="1">
      <alignment horizontal="center" vertical="center"/>
      <protection locked="0" hidden="1"/>
    </xf>
    <xf numFmtId="0" fontId="5" fillId="3" borderId="28" xfId="1" applyFont="1" applyFill="1" applyBorder="1" applyAlignment="1" applyProtection="1">
      <alignment horizontal="center" vertical="center"/>
      <protection locked="0" hidden="1"/>
    </xf>
    <xf numFmtId="0" fontId="6" fillId="3" borderId="34" xfId="1" applyFont="1" applyFill="1" applyBorder="1" applyAlignment="1" applyProtection="1">
      <alignment horizontal="center" vertical="center"/>
      <protection locked="0" hidden="1"/>
    </xf>
    <xf numFmtId="0" fontId="6" fillId="3" borderId="33" xfId="1" applyFont="1" applyFill="1" applyBorder="1" applyAlignment="1" applyProtection="1">
      <alignment horizontal="center" vertical="center"/>
      <protection locked="0" hidden="1"/>
    </xf>
    <xf numFmtId="0" fontId="6" fillId="3" borderId="32" xfId="1" applyFont="1" applyFill="1" applyBorder="1" applyAlignment="1" applyProtection="1">
      <alignment horizontal="center" vertical="center"/>
      <protection locked="0" hidden="1"/>
    </xf>
    <xf numFmtId="0" fontId="6" fillId="3" borderId="29" xfId="1" applyFont="1" applyFill="1" applyBorder="1" applyAlignment="1" applyProtection="1">
      <alignment horizontal="center" vertical="center"/>
      <protection locked="0" hidden="1"/>
    </xf>
    <xf numFmtId="0" fontId="6" fillId="3" borderId="28" xfId="1"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14" fillId="0" borderId="0" xfId="1" applyFont="1" applyAlignment="1" applyProtection="1">
      <alignment horizontal="center" vertical="center" wrapText="1"/>
      <protection locked="0" hidden="1"/>
    </xf>
    <xf numFmtId="0" fontId="5" fillId="3" borderId="37" xfId="4" applyFont="1" applyFill="1" applyBorder="1" applyAlignment="1" applyProtection="1">
      <alignment horizontal="center" vertical="center"/>
      <protection locked="0" hidden="1"/>
    </xf>
    <xf numFmtId="0" fontId="5" fillId="3" borderId="38" xfId="4" applyFont="1" applyFill="1" applyBorder="1" applyAlignment="1" applyProtection="1">
      <alignment horizontal="center" vertical="center"/>
      <protection locked="0" hidden="1"/>
    </xf>
    <xf numFmtId="0" fontId="5" fillId="3" borderId="39"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26893</xdr:colOff>
      <xdr:row>2</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484093" y="507239"/>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Z3" sqref="Z3"/>
    </sheetView>
  </sheetViews>
  <sheetFormatPr defaultColWidth="8.6328125" defaultRowHeight="17.399999999999999" x14ac:dyDescent="0.4"/>
  <cols>
    <col min="1" max="1" width="5.453125" style="3" customWidth="1"/>
    <col min="2" max="2" width="10" style="3" customWidth="1"/>
    <col min="3"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5"/>
      <c r="C1" s="5"/>
      <c r="D1" s="5"/>
      <c r="M1" s="6"/>
    </row>
    <row r="2" spans="1:40" x14ac:dyDescent="0.4">
      <c r="B2" s="5"/>
      <c r="C2" s="7"/>
      <c r="D2" s="5"/>
      <c r="J2" s="8"/>
      <c r="M2" s="6"/>
    </row>
    <row r="3" spans="1:40" ht="17.399999999999999" customHeight="1" x14ac:dyDescent="0.4">
      <c r="B3" s="5"/>
      <c r="C3" s="5"/>
      <c r="D3" s="5"/>
      <c r="M3" s="6"/>
      <c r="V3" s="90"/>
      <c r="W3" s="90"/>
      <c r="X3" s="90"/>
      <c r="Y3" s="91" t="s">
        <v>18</v>
      </c>
      <c r="Z3" s="4">
        <v>75</v>
      </c>
      <c r="AN3" s="4">
        <f>(Z3+Z4)/2-Z5</f>
        <v>50</v>
      </c>
    </row>
    <row r="4" spans="1:40" ht="17.399999999999999" customHeight="1" x14ac:dyDescent="0.4">
      <c r="B4" s="5"/>
      <c r="C4" s="5"/>
      <c r="D4" s="5"/>
      <c r="M4" s="6"/>
      <c r="V4" s="90"/>
      <c r="W4" s="90"/>
      <c r="X4" s="90"/>
      <c r="Y4" s="91" t="s">
        <v>19</v>
      </c>
      <c r="Z4" s="4">
        <v>65</v>
      </c>
      <c r="AN4" s="9">
        <f>Z7*(1+Z8)</f>
        <v>1050</v>
      </c>
    </row>
    <row r="5" spans="1:40" ht="17.399999999999999" customHeight="1" x14ac:dyDescent="0.4">
      <c r="C5" s="10"/>
      <c r="D5" s="10"/>
      <c r="E5" s="10"/>
      <c r="F5" s="10"/>
      <c r="G5" s="10"/>
      <c r="H5" s="10"/>
      <c r="I5" s="10"/>
      <c r="M5" s="6"/>
      <c r="N5" s="6"/>
      <c r="V5" s="90"/>
      <c r="W5" s="90"/>
      <c r="X5" s="90"/>
      <c r="Y5" s="91" t="s">
        <v>20</v>
      </c>
      <c r="Z5" s="4">
        <v>20</v>
      </c>
      <c r="AN5" s="9">
        <f>Z7*(1-Z9)</f>
        <v>1000</v>
      </c>
    </row>
    <row r="6" spans="1:40" ht="17.399999999999999" customHeight="1" x14ac:dyDescent="0.4">
      <c r="I6" s="96" t="s">
        <v>25</v>
      </c>
      <c r="J6" s="96"/>
      <c r="K6" s="96"/>
      <c r="L6" s="96"/>
      <c r="M6" s="96"/>
      <c r="N6" s="96"/>
      <c r="O6" s="96"/>
      <c r="P6" s="96"/>
      <c r="Q6" s="96"/>
      <c r="R6" s="96"/>
      <c r="S6" s="96"/>
      <c r="V6" s="11"/>
      <c r="W6" s="11"/>
      <c r="X6" s="11"/>
      <c r="Y6" s="91"/>
    </row>
    <row r="7" spans="1:40" ht="17.399999999999999" customHeight="1" x14ac:dyDescent="0.4">
      <c r="I7" s="96"/>
      <c r="J7" s="96"/>
      <c r="K7" s="96"/>
      <c r="L7" s="96"/>
      <c r="M7" s="96"/>
      <c r="N7" s="96"/>
      <c r="O7" s="96"/>
      <c r="P7" s="96"/>
      <c r="Q7" s="96"/>
      <c r="R7" s="96"/>
      <c r="S7" s="96"/>
      <c r="T7" s="12"/>
      <c r="U7" s="12"/>
      <c r="V7" s="90"/>
      <c r="W7" s="90"/>
      <c r="X7" s="90"/>
      <c r="Y7" s="91" t="s">
        <v>21</v>
      </c>
      <c r="Z7" s="1">
        <v>1000</v>
      </c>
      <c r="AK7" s="13"/>
    </row>
    <row r="8" spans="1:40" ht="17.399999999999999" customHeight="1" x14ac:dyDescent="0.4">
      <c r="I8" s="10"/>
      <c r="J8" s="117" t="s">
        <v>26</v>
      </c>
      <c r="K8" s="117"/>
      <c r="L8" s="117"/>
      <c r="M8" s="117"/>
      <c r="N8" s="117"/>
      <c r="O8" s="117"/>
      <c r="P8" s="117"/>
      <c r="Q8" s="117"/>
      <c r="R8" s="117"/>
      <c r="S8" s="12"/>
      <c r="T8" s="12"/>
      <c r="U8" s="12"/>
      <c r="V8" s="90"/>
      <c r="W8" s="90"/>
      <c r="X8" s="90"/>
      <c r="Y8" s="91" t="s">
        <v>22</v>
      </c>
      <c r="Z8" s="2">
        <v>0.05</v>
      </c>
    </row>
    <row r="9" spans="1:40" ht="17.399999999999999" customHeight="1" x14ac:dyDescent="0.4">
      <c r="I9" s="10"/>
      <c r="S9" s="14"/>
      <c r="T9" s="14"/>
      <c r="U9" s="14"/>
      <c r="V9" s="90"/>
      <c r="W9" s="90"/>
      <c r="X9" s="90"/>
      <c r="Y9" s="91" t="s">
        <v>23</v>
      </c>
      <c r="Z9" s="2">
        <v>0</v>
      </c>
    </row>
    <row r="10" spans="1:40" ht="17.399999999999999" customHeight="1" x14ac:dyDescent="0.4">
      <c r="I10" s="10"/>
      <c r="L10" s="15"/>
      <c r="M10" s="16"/>
      <c r="N10" s="16"/>
      <c r="O10" s="16"/>
      <c r="P10" s="16"/>
      <c r="Q10" s="16"/>
      <c r="R10" s="16"/>
      <c r="S10" s="16"/>
      <c r="T10" s="16"/>
      <c r="U10" s="16"/>
      <c r="V10" s="90"/>
      <c r="W10" s="90"/>
      <c r="X10" s="90"/>
      <c r="Y10" s="91" t="s">
        <v>24</v>
      </c>
      <c r="Z10" s="1">
        <v>500</v>
      </c>
      <c r="AK10" s="9"/>
    </row>
    <row r="11" spans="1:40" x14ac:dyDescent="0.4">
      <c r="I11" s="10"/>
      <c r="M11" s="17"/>
      <c r="N11" s="17"/>
      <c r="O11" s="17"/>
      <c r="P11" s="17"/>
      <c r="Q11" s="17"/>
      <c r="R11" s="17"/>
      <c r="S11" s="17"/>
      <c r="T11" s="17"/>
      <c r="U11" s="17"/>
      <c r="V11" s="17"/>
      <c r="W11" s="17"/>
      <c r="X11" s="17"/>
      <c r="AK11" s="9"/>
    </row>
    <row r="12" spans="1:40" ht="18" thickBot="1" x14ac:dyDescent="0.45">
      <c r="I12" s="10"/>
      <c r="AK12" s="9"/>
    </row>
    <row r="13" spans="1:40" ht="18" customHeight="1" x14ac:dyDescent="0.4">
      <c r="A13" s="18"/>
      <c r="B13" s="92" t="s">
        <v>28</v>
      </c>
      <c r="C13" s="94" t="s">
        <v>29</v>
      </c>
      <c r="D13" s="118" t="s">
        <v>30</v>
      </c>
      <c r="E13" s="119"/>
      <c r="F13" s="119"/>
      <c r="G13" s="119"/>
      <c r="H13" s="119"/>
      <c r="I13" s="119"/>
      <c r="J13" s="119"/>
      <c r="K13" s="119"/>
      <c r="L13" s="119"/>
      <c r="M13" s="119"/>
      <c r="N13" s="119"/>
      <c r="O13" s="119"/>
      <c r="P13" s="119"/>
      <c r="Q13" s="119"/>
      <c r="R13" s="119"/>
      <c r="S13" s="119"/>
      <c r="T13" s="119"/>
      <c r="U13" s="119"/>
      <c r="V13" s="119"/>
      <c r="W13" s="119"/>
      <c r="X13" s="119"/>
      <c r="Y13" s="119"/>
      <c r="Z13" s="120"/>
      <c r="AK13" s="9"/>
    </row>
    <row r="14" spans="1:40" ht="18" customHeight="1" thickBot="1" x14ac:dyDescent="0.45">
      <c r="A14" s="18"/>
      <c r="B14" s="93"/>
      <c r="C14" s="95"/>
      <c r="D14" s="19">
        <v>80</v>
      </c>
      <c r="E14" s="19">
        <v>90</v>
      </c>
      <c r="F14" s="19">
        <v>100</v>
      </c>
      <c r="G14" s="19">
        <v>110</v>
      </c>
      <c r="H14" s="19">
        <v>120</v>
      </c>
      <c r="I14" s="19">
        <v>130</v>
      </c>
      <c r="J14" s="19">
        <v>140</v>
      </c>
      <c r="K14" s="19">
        <v>150</v>
      </c>
      <c r="L14" s="19">
        <v>160</v>
      </c>
      <c r="M14" s="19">
        <v>170</v>
      </c>
      <c r="N14" s="19">
        <v>180</v>
      </c>
      <c r="O14" s="19">
        <v>190</v>
      </c>
      <c r="P14" s="19">
        <v>200</v>
      </c>
      <c r="Q14" s="19">
        <v>210</v>
      </c>
      <c r="R14" s="19">
        <v>220</v>
      </c>
      <c r="S14" s="19">
        <v>230</v>
      </c>
      <c r="T14" s="19">
        <v>240</v>
      </c>
      <c r="U14" s="19">
        <v>250</v>
      </c>
      <c r="V14" s="19">
        <v>260</v>
      </c>
      <c r="W14" s="19">
        <v>270</v>
      </c>
      <c r="X14" s="19">
        <v>280</v>
      </c>
      <c r="Y14" s="19">
        <v>290</v>
      </c>
      <c r="Z14" s="20">
        <v>300</v>
      </c>
      <c r="AK14" s="9"/>
    </row>
    <row r="15" spans="1:40" ht="18" customHeight="1" x14ac:dyDescent="0.4">
      <c r="A15" s="18"/>
      <c r="B15" s="97">
        <v>22</v>
      </c>
      <c r="C15" s="21">
        <v>9</v>
      </c>
      <c r="D15" s="22">
        <f t="shared" ref="D15:Z15" si="0">(D$14-$F92)*$I92*(($AN$3/50)^$J92)</f>
        <v>179.42154696132593</v>
      </c>
      <c r="E15" s="22">
        <f t="shared" si="0"/>
        <v>210.78895027624307</v>
      </c>
      <c r="F15" s="22">
        <f t="shared" si="0"/>
        <v>242.15635359116018</v>
      </c>
      <c r="G15" s="22">
        <f t="shared" si="0"/>
        <v>273.52375690607732</v>
      </c>
      <c r="H15" s="22">
        <f t="shared" si="0"/>
        <v>304.89116022099444</v>
      </c>
      <c r="I15" s="22">
        <f t="shared" si="0"/>
        <v>336.25856353591161</v>
      </c>
      <c r="J15" s="22">
        <f t="shared" si="0"/>
        <v>367.62596685082872</v>
      </c>
      <c r="K15" s="22">
        <f t="shared" si="0"/>
        <v>398.99337016574583</v>
      </c>
      <c r="L15" s="22">
        <f t="shared" si="0"/>
        <v>430.36077348066294</v>
      </c>
      <c r="M15" s="22">
        <f t="shared" si="0"/>
        <v>461.72817679558011</v>
      </c>
      <c r="N15" s="22">
        <f t="shared" si="0"/>
        <v>493.09558011049722</v>
      </c>
      <c r="O15" s="22">
        <f t="shared" si="0"/>
        <v>524.46298342541434</v>
      </c>
      <c r="P15" s="22">
        <f t="shared" si="0"/>
        <v>555.83038674033151</v>
      </c>
      <c r="Q15" s="22">
        <f t="shared" si="0"/>
        <v>587.19779005524856</v>
      </c>
      <c r="R15" s="22">
        <f t="shared" si="0"/>
        <v>618.56519337016573</v>
      </c>
      <c r="S15" s="22">
        <f t="shared" si="0"/>
        <v>649.9325966850829</v>
      </c>
      <c r="T15" s="22">
        <f t="shared" si="0"/>
        <v>681.3</v>
      </c>
      <c r="U15" s="22">
        <f t="shared" si="0"/>
        <v>712.66740331491712</v>
      </c>
      <c r="V15" s="22">
        <f t="shared" si="0"/>
        <v>744.03480662983429</v>
      </c>
      <c r="W15" s="22">
        <f t="shared" si="0"/>
        <v>775.40220994475135</v>
      </c>
      <c r="X15" s="22">
        <f t="shared" si="0"/>
        <v>806.76961325966852</v>
      </c>
      <c r="Y15" s="22">
        <f t="shared" si="0"/>
        <v>838.13701657458569</v>
      </c>
      <c r="Z15" s="23">
        <f t="shared" si="0"/>
        <v>869.50441988950274</v>
      </c>
      <c r="AK15" s="9"/>
    </row>
    <row r="16" spans="1:40" ht="18" customHeight="1" thickBot="1" x14ac:dyDescent="0.45">
      <c r="A16" s="18"/>
      <c r="B16" s="98"/>
      <c r="C16" s="24">
        <v>15</v>
      </c>
      <c r="D16" s="25">
        <f t="shared" ref="D16:Z16" si="1">(D$14-$F93)*$I93*(($AN$3/50)^$J93)</f>
        <v>256.11108033240998</v>
      </c>
      <c r="E16" s="25">
        <f t="shared" si="1"/>
        <v>301.36038781163433</v>
      </c>
      <c r="F16" s="25">
        <f t="shared" si="1"/>
        <v>346.60969529085872</v>
      </c>
      <c r="G16" s="25">
        <f t="shared" si="1"/>
        <v>391.85900277008312</v>
      </c>
      <c r="H16" s="25">
        <f t="shared" si="1"/>
        <v>437.10831024930752</v>
      </c>
      <c r="I16" s="25">
        <f t="shared" si="1"/>
        <v>482.35761772853186</v>
      </c>
      <c r="J16" s="25">
        <f t="shared" si="1"/>
        <v>527.60692520775626</v>
      </c>
      <c r="K16" s="25">
        <f t="shared" si="1"/>
        <v>572.85623268698066</v>
      </c>
      <c r="L16" s="25">
        <f t="shared" si="1"/>
        <v>618.10554016620506</v>
      </c>
      <c r="M16" s="25">
        <f t="shared" si="1"/>
        <v>663.35484764542934</v>
      </c>
      <c r="N16" s="25">
        <f t="shared" si="1"/>
        <v>708.60415512465374</v>
      </c>
      <c r="O16" s="25">
        <f t="shared" si="1"/>
        <v>753.85346260387814</v>
      </c>
      <c r="P16" s="25">
        <f t="shared" si="1"/>
        <v>799.10277008310254</v>
      </c>
      <c r="Q16" s="25">
        <f t="shared" si="1"/>
        <v>844.35207756232694</v>
      </c>
      <c r="R16" s="25">
        <f t="shared" si="1"/>
        <v>889.60138504155134</v>
      </c>
      <c r="S16" s="25">
        <f t="shared" si="1"/>
        <v>934.85069252077574</v>
      </c>
      <c r="T16" s="25">
        <f t="shared" si="1"/>
        <v>980.1</v>
      </c>
      <c r="U16" s="25">
        <f t="shared" si="1"/>
        <v>1025.3493074792245</v>
      </c>
      <c r="V16" s="25">
        <f t="shared" si="1"/>
        <v>1070.5986149584489</v>
      </c>
      <c r="W16" s="25">
        <f t="shared" si="1"/>
        <v>1115.8479224376731</v>
      </c>
      <c r="X16" s="25">
        <f t="shared" si="1"/>
        <v>1161.0972299168977</v>
      </c>
      <c r="Y16" s="25">
        <f t="shared" si="1"/>
        <v>1206.3465373961221</v>
      </c>
      <c r="Z16" s="26">
        <f t="shared" si="1"/>
        <v>1251.5958448753465</v>
      </c>
      <c r="AK16" s="9"/>
    </row>
    <row r="17" spans="1:37" ht="18" customHeight="1" x14ac:dyDescent="0.4">
      <c r="A17" s="18"/>
      <c r="B17" s="99">
        <v>32</v>
      </c>
      <c r="C17" s="27">
        <v>9</v>
      </c>
      <c r="D17" s="28">
        <f t="shared" ref="D17:Z17" si="2">(D$14-$F94)*$I94*(($AN$3/50)^$J94)</f>
        <v>242.66281147155615</v>
      </c>
      <c r="E17" s="28">
        <f t="shared" si="2"/>
        <v>288.70888575458389</v>
      </c>
      <c r="F17" s="28">
        <f t="shared" si="2"/>
        <v>334.75496003761162</v>
      </c>
      <c r="G17" s="28">
        <f t="shared" si="2"/>
        <v>380.80103432063936</v>
      </c>
      <c r="H17" s="28">
        <f t="shared" si="2"/>
        <v>426.8471086036671</v>
      </c>
      <c r="I17" s="28">
        <f t="shared" si="2"/>
        <v>472.89318288669489</v>
      </c>
      <c r="J17" s="28">
        <f t="shared" si="2"/>
        <v>518.93925716972262</v>
      </c>
      <c r="K17" s="28">
        <f t="shared" si="2"/>
        <v>564.9853314527503</v>
      </c>
      <c r="L17" s="28">
        <f t="shared" si="2"/>
        <v>611.03140573577809</v>
      </c>
      <c r="M17" s="28">
        <f t="shared" si="2"/>
        <v>657.07748001880589</v>
      </c>
      <c r="N17" s="28">
        <f t="shared" si="2"/>
        <v>703.12355430183356</v>
      </c>
      <c r="O17" s="28">
        <f t="shared" si="2"/>
        <v>749.16962858486136</v>
      </c>
      <c r="P17" s="28">
        <f t="shared" si="2"/>
        <v>795.21570286788904</v>
      </c>
      <c r="Q17" s="28">
        <f t="shared" si="2"/>
        <v>841.26177715091683</v>
      </c>
      <c r="R17" s="28">
        <f t="shared" si="2"/>
        <v>887.30785143394451</v>
      </c>
      <c r="S17" s="28">
        <f t="shared" si="2"/>
        <v>933.3539257169723</v>
      </c>
      <c r="T17" s="28">
        <f t="shared" si="2"/>
        <v>979.4</v>
      </c>
      <c r="U17" s="28">
        <f t="shared" si="2"/>
        <v>1025.4460742830279</v>
      </c>
      <c r="V17" s="28">
        <f t="shared" si="2"/>
        <v>1071.4921485660554</v>
      </c>
      <c r="W17" s="28">
        <f t="shared" si="2"/>
        <v>1117.5382228490832</v>
      </c>
      <c r="X17" s="28">
        <f t="shared" si="2"/>
        <v>1163.584297132111</v>
      </c>
      <c r="Y17" s="28">
        <f t="shared" si="2"/>
        <v>1209.6303714151388</v>
      </c>
      <c r="Z17" s="29">
        <f t="shared" si="2"/>
        <v>1255.6764456981664</v>
      </c>
      <c r="AK17" s="9"/>
    </row>
    <row r="18" spans="1:37" ht="18" customHeight="1" x14ac:dyDescent="0.4">
      <c r="A18" s="18"/>
      <c r="B18" s="100"/>
      <c r="C18" s="30">
        <v>11</v>
      </c>
      <c r="D18" s="31">
        <f t="shared" ref="D18:Z18" si="3">(D$14-$F95)*$I95*(($AN$3/50)^$J95)</f>
        <v>252.04434537775691</v>
      </c>
      <c r="E18" s="31">
        <f t="shared" si="3"/>
        <v>299.51032379164707</v>
      </c>
      <c r="F18" s="31">
        <f t="shared" si="3"/>
        <v>346.97630220553731</v>
      </c>
      <c r="G18" s="31">
        <f t="shared" si="3"/>
        <v>394.44228061942749</v>
      </c>
      <c r="H18" s="31">
        <f t="shared" si="3"/>
        <v>441.90825903331768</v>
      </c>
      <c r="I18" s="31">
        <f t="shared" si="3"/>
        <v>489.37423744720786</v>
      </c>
      <c r="J18" s="31">
        <f t="shared" si="3"/>
        <v>536.84021586109805</v>
      </c>
      <c r="K18" s="31">
        <f t="shared" si="3"/>
        <v>584.30619427498823</v>
      </c>
      <c r="L18" s="31">
        <f t="shared" si="3"/>
        <v>631.77217268887841</v>
      </c>
      <c r="M18" s="31">
        <f t="shared" si="3"/>
        <v>679.2381511027686</v>
      </c>
      <c r="N18" s="31">
        <f t="shared" si="3"/>
        <v>726.70412951665878</v>
      </c>
      <c r="O18" s="31">
        <f t="shared" si="3"/>
        <v>774.17010793054897</v>
      </c>
      <c r="P18" s="31">
        <f t="shared" si="3"/>
        <v>821.63608634443926</v>
      </c>
      <c r="Q18" s="31">
        <f t="shared" si="3"/>
        <v>869.10206475832945</v>
      </c>
      <c r="R18" s="31">
        <f t="shared" si="3"/>
        <v>916.56804317221963</v>
      </c>
      <c r="S18" s="31">
        <f t="shared" si="3"/>
        <v>964.03402158610982</v>
      </c>
      <c r="T18" s="31">
        <f t="shared" si="3"/>
        <v>1011.5</v>
      </c>
      <c r="U18" s="31">
        <f t="shared" si="3"/>
        <v>1058.9659784138901</v>
      </c>
      <c r="V18" s="31">
        <f t="shared" si="3"/>
        <v>1106.4319568277804</v>
      </c>
      <c r="W18" s="31">
        <f t="shared" si="3"/>
        <v>1153.8979352416707</v>
      </c>
      <c r="X18" s="31">
        <f t="shared" si="3"/>
        <v>1201.3639136555607</v>
      </c>
      <c r="Y18" s="31">
        <f t="shared" si="3"/>
        <v>1248.829892069451</v>
      </c>
      <c r="Z18" s="32">
        <f t="shared" si="3"/>
        <v>1296.2958704833413</v>
      </c>
      <c r="AK18" s="9"/>
    </row>
    <row r="19" spans="1:37" ht="18" customHeight="1" thickBot="1" x14ac:dyDescent="0.45">
      <c r="A19" s="18"/>
      <c r="B19" s="100"/>
      <c r="C19" s="30">
        <v>15</v>
      </c>
      <c r="D19" s="31">
        <f t="shared" ref="D19:Z19" si="4">(D$14-$F96)*$I96*(($AN$3/50)^$J96)</f>
        <v>383.21660516605175</v>
      </c>
      <c r="E19" s="31">
        <f t="shared" si="4"/>
        <v>450.68431734317352</v>
      </c>
      <c r="F19" s="31">
        <f t="shared" si="4"/>
        <v>518.15202952029529</v>
      </c>
      <c r="G19" s="31">
        <f t="shared" si="4"/>
        <v>585.619741697417</v>
      </c>
      <c r="H19" s="31">
        <f t="shared" si="4"/>
        <v>653.08745387453882</v>
      </c>
      <c r="I19" s="31">
        <f t="shared" si="4"/>
        <v>720.55516605166054</v>
      </c>
      <c r="J19" s="31">
        <f t="shared" si="4"/>
        <v>788.02287822878236</v>
      </c>
      <c r="K19" s="31">
        <f t="shared" si="4"/>
        <v>855.49059040590407</v>
      </c>
      <c r="L19" s="31">
        <f t="shared" si="4"/>
        <v>922.9583025830259</v>
      </c>
      <c r="M19" s="31">
        <f t="shared" si="4"/>
        <v>990.42601476014761</v>
      </c>
      <c r="N19" s="31">
        <f t="shared" si="4"/>
        <v>1057.8937269372695</v>
      </c>
      <c r="O19" s="31">
        <f t="shared" si="4"/>
        <v>1125.3614391143913</v>
      </c>
      <c r="P19" s="31">
        <f t="shared" si="4"/>
        <v>1192.829151291513</v>
      </c>
      <c r="Q19" s="31">
        <f t="shared" si="4"/>
        <v>1260.2968634686347</v>
      </c>
      <c r="R19" s="31">
        <f t="shared" si="4"/>
        <v>1327.7645756457566</v>
      </c>
      <c r="S19" s="31">
        <f t="shared" si="4"/>
        <v>1395.2322878228783</v>
      </c>
      <c r="T19" s="31">
        <f t="shared" si="4"/>
        <v>1462.7</v>
      </c>
      <c r="U19" s="31">
        <f t="shared" si="4"/>
        <v>1530.1677121771218</v>
      </c>
      <c r="V19" s="31">
        <f t="shared" si="4"/>
        <v>1597.6354243542437</v>
      </c>
      <c r="W19" s="31">
        <f t="shared" si="4"/>
        <v>1665.1031365313654</v>
      </c>
      <c r="X19" s="31">
        <f t="shared" si="4"/>
        <v>1732.5708487084871</v>
      </c>
      <c r="Y19" s="31">
        <f t="shared" si="4"/>
        <v>1800.0385608856088</v>
      </c>
      <c r="Z19" s="32">
        <f t="shared" si="4"/>
        <v>1867.5062730627308</v>
      </c>
      <c r="AK19" s="9"/>
    </row>
    <row r="20" spans="1:37" ht="18" customHeight="1" x14ac:dyDescent="0.4">
      <c r="A20" s="18"/>
      <c r="B20" s="101">
        <v>42</v>
      </c>
      <c r="C20" s="27">
        <v>9</v>
      </c>
      <c r="D20" s="28">
        <f t="shared" ref="D20:Z20" si="5">(D$14-$F99)*$I99*(($AN$3/50)^$J99)</f>
        <v>291.88850574712649</v>
      </c>
      <c r="E20" s="28">
        <f t="shared" si="5"/>
        <v>342.65172413793107</v>
      </c>
      <c r="F20" s="28">
        <f t="shared" si="5"/>
        <v>393.41494252873565</v>
      </c>
      <c r="G20" s="28">
        <f t="shared" si="5"/>
        <v>444.17816091954029</v>
      </c>
      <c r="H20" s="28">
        <f t="shared" si="5"/>
        <v>494.94137931034487</v>
      </c>
      <c r="I20" s="28">
        <f t="shared" si="5"/>
        <v>545.70459770114951</v>
      </c>
      <c r="J20" s="28">
        <f t="shared" si="5"/>
        <v>596.46781609195409</v>
      </c>
      <c r="K20" s="28">
        <f t="shared" si="5"/>
        <v>647.23103448275867</v>
      </c>
      <c r="L20" s="28">
        <f t="shared" si="5"/>
        <v>697.99425287356325</v>
      </c>
      <c r="M20" s="28">
        <f t="shared" si="5"/>
        <v>748.75747126436795</v>
      </c>
      <c r="N20" s="28">
        <f t="shared" si="5"/>
        <v>799.52068965517253</v>
      </c>
      <c r="O20" s="28">
        <f t="shared" si="5"/>
        <v>850.28390804597711</v>
      </c>
      <c r="P20" s="28">
        <f t="shared" si="5"/>
        <v>901.0471264367817</v>
      </c>
      <c r="Q20" s="28">
        <f t="shared" si="5"/>
        <v>951.81034482758628</v>
      </c>
      <c r="R20" s="28">
        <f t="shared" si="5"/>
        <v>1002.5735632183909</v>
      </c>
      <c r="S20" s="28">
        <f t="shared" si="5"/>
        <v>1053.3367816091954</v>
      </c>
      <c r="T20" s="28">
        <f t="shared" si="5"/>
        <v>1104.1000000000001</v>
      </c>
      <c r="U20" s="28">
        <f t="shared" si="5"/>
        <v>1154.8632183908048</v>
      </c>
      <c r="V20" s="28">
        <f t="shared" si="5"/>
        <v>1205.6264367816093</v>
      </c>
      <c r="W20" s="28">
        <f t="shared" si="5"/>
        <v>1256.389655172414</v>
      </c>
      <c r="X20" s="28">
        <f t="shared" si="5"/>
        <v>1307.1528735632185</v>
      </c>
      <c r="Y20" s="28">
        <f t="shared" si="5"/>
        <v>1357.9160919540232</v>
      </c>
      <c r="Z20" s="29">
        <f t="shared" si="5"/>
        <v>1408.6793103448276</v>
      </c>
      <c r="AK20" s="9"/>
    </row>
    <row r="21" spans="1:37" ht="18" customHeight="1" x14ac:dyDescent="0.4">
      <c r="A21" s="18"/>
      <c r="B21" s="102"/>
      <c r="C21" s="30">
        <v>11</v>
      </c>
      <c r="D21" s="31">
        <f t="shared" ref="D21:Z21" si="6">(D$14-$F100)*$I100*(($AN$3/50)^$J100)</f>
        <v>353.29493087557603</v>
      </c>
      <c r="E21" s="31">
        <f t="shared" si="6"/>
        <v>415.27649769585253</v>
      </c>
      <c r="F21" s="31">
        <f t="shared" si="6"/>
        <v>477.25806451612902</v>
      </c>
      <c r="G21" s="31">
        <f t="shared" si="6"/>
        <v>539.23963133640552</v>
      </c>
      <c r="H21" s="31">
        <f t="shared" si="6"/>
        <v>601.22119815668202</v>
      </c>
      <c r="I21" s="31">
        <f t="shared" si="6"/>
        <v>663.20276497695852</v>
      </c>
      <c r="J21" s="31">
        <f t="shared" si="6"/>
        <v>725.18433179723502</v>
      </c>
      <c r="K21" s="31">
        <f t="shared" si="6"/>
        <v>787.16589861751152</v>
      </c>
      <c r="L21" s="31">
        <f t="shared" si="6"/>
        <v>849.14746543778801</v>
      </c>
      <c r="M21" s="31">
        <f t="shared" si="6"/>
        <v>911.12903225806451</v>
      </c>
      <c r="N21" s="31">
        <f t="shared" si="6"/>
        <v>973.11059907834101</v>
      </c>
      <c r="O21" s="31">
        <f t="shared" si="6"/>
        <v>1035.0921658986174</v>
      </c>
      <c r="P21" s="31">
        <f t="shared" si="6"/>
        <v>1097.073732718894</v>
      </c>
      <c r="Q21" s="31">
        <f t="shared" si="6"/>
        <v>1159.0552995391704</v>
      </c>
      <c r="R21" s="31">
        <f t="shared" si="6"/>
        <v>1221.036866359447</v>
      </c>
      <c r="S21" s="31">
        <f t="shared" si="6"/>
        <v>1283.0184331797234</v>
      </c>
      <c r="T21" s="31">
        <f t="shared" si="6"/>
        <v>1345</v>
      </c>
      <c r="U21" s="31">
        <f t="shared" si="6"/>
        <v>1406.9815668202764</v>
      </c>
      <c r="V21" s="31">
        <f t="shared" si="6"/>
        <v>1468.963133640553</v>
      </c>
      <c r="W21" s="31">
        <f t="shared" si="6"/>
        <v>1530.9447004608294</v>
      </c>
      <c r="X21" s="31">
        <f t="shared" si="6"/>
        <v>1592.926267281106</v>
      </c>
      <c r="Y21" s="31">
        <f t="shared" si="6"/>
        <v>1654.9078341013824</v>
      </c>
      <c r="Z21" s="32">
        <f t="shared" si="6"/>
        <v>1716.889400921659</v>
      </c>
      <c r="AK21" s="9"/>
    </row>
    <row r="22" spans="1:37" ht="18" customHeight="1" thickBot="1" x14ac:dyDescent="0.45">
      <c r="A22" s="18"/>
      <c r="B22" s="103"/>
      <c r="C22" s="33">
        <v>15</v>
      </c>
      <c r="D22" s="25">
        <f t="shared" ref="D22:Z22" si="7">(D$14-$F101)*$I101*(($AN$3/50)^$J101)</f>
        <v>497.31439114391156</v>
      </c>
      <c r="E22" s="25">
        <f t="shared" si="7"/>
        <v>584.86974169741711</v>
      </c>
      <c r="F22" s="25">
        <f t="shared" si="7"/>
        <v>672.42509225092272</v>
      </c>
      <c r="G22" s="25">
        <f t="shared" si="7"/>
        <v>759.98044280442821</v>
      </c>
      <c r="H22" s="25">
        <f t="shared" si="7"/>
        <v>847.53579335793381</v>
      </c>
      <c r="I22" s="25">
        <f t="shared" si="7"/>
        <v>935.0911439114393</v>
      </c>
      <c r="J22" s="25">
        <f t="shared" si="7"/>
        <v>1022.6464944649449</v>
      </c>
      <c r="K22" s="25">
        <f t="shared" si="7"/>
        <v>1110.2018450184505</v>
      </c>
      <c r="L22" s="25">
        <f t="shared" si="7"/>
        <v>1197.7571955719559</v>
      </c>
      <c r="M22" s="25">
        <f t="shared" si="7"/>
        <v>1285.3125461254615</v>
      </c>
      <c r="N22" s="25">
        <f t="shared" si="7"/>
        <v>1372.8678966789671</v>
      </c>
      <c r="O22" s="25">
        <f t="shared" si="7"/>
        <v>1460.4232472324725</v>
      </c>
      <c r="P22" s="25">
        <f t="shared" si="7"/>
        <v>1547.9785977859781</v>
      </c>
      <c r="Q22" s="25">
        <f t="shared" si="7"/>
        <v>1635.5339483394837</v>
      </c>
      <c r="R22" s="25">
        <f t="shared" si="7"/>
        <v>1723.0892988929893</v>
      </c>
      <c r="S22" s="25">
        <f t="shared" si="7"/>
        <v>1810.6446494464947</v>
      </c>
      <c r="T22" s="25">
        <f t="shared" si="7"/>
        <v>1898.2000000000003</v>
      </c>
      <c r="U22" s="25">
        <f t="shared" si="7"/>
        <v>1985.7553505535059</v>
      </c>
      <c r="V22" s="25">
        <f t="shared" si="7"/>
        <v>2073.3107011070115</v>
      </c>
      <c r="W22" s="25">
        <f t="shared" si="7"/>
        <v>2160.8660516605169</v>
      </c>
      <c r="X22" s="25">
        <f t="shared" si="7"/>
        <v>2248.4214022140227</v>
      </c>
      <c r="Y22" s="25">
        <f t="shared" si="7"/>
        <v>2335.9767527675281</v>
      </c>
      <c r="Z22" s="26">
        <f t="shared" si="7"/>
        <v>2423.5321033210334</v>
      </c>
      <c r="AK22" s="9"/>
    </row>
    <row r="23" spans="1:37" x14ac:dyDescent="0.4">
      <c r="A23" s="18"/>
      <c r="B23" s="13" t="s">
        <v>27</v>
      </c>
      <c r="C23" s="18"/>
      <c r="D23" s="18"/>
      <c r="E23" s="18"/>
      <c r="F23" s="18"/>
      <c r="G23" s="18"/>
      <c r="H23" s="18"/>
      <c r="I23" s="18"/>
      <c r="AK23" s="9"/>
    </row>
    <row r="24" spans="1:37" x14ac:dyDescent="0.4">
      <c r="A24" s="18"/>
      <c r="B24" s="18"/>
      <c r="C24" s="18"/>
      <c r="D24" s="18"/>
      <c r="E24" s="18"/>
      <c r="F24" s="18"/>
      <c r="G24" s="18"/>
      <c r="H24" s="18"/>
      <c r="I24" s="18"/>
      <c r="AK24" s="9"/>
    </row>
    <row r="25" spans="1:37" x14ac:dyDescent="0.4">
      <c r="A25" s="18"/>
      <c r="B25" s="18"/>
      <c r="C25" s="18"/>
      <c r="D25" s="18"/>
      <c r="E25" s="18"/>
      <c r="F25" s="18"/>
      <c r="G25" s="18"/>
      <c r="H25" s="18"/>
      <c r="I25" s="18"/>
      <c r="AK25" s="9"/>
    </row>
    <row r="26" spans="1:37" x14ac:dyDescent="0.4">
      <c r="A26" s="18"/>
      <c r="B26" s="18"/>
      <c r="C26" s="18"/>
      <c r="D26" s="18"/>
      <c r="E26" s="18"/>
      <c r="F26" s="18"/>
      <c r="G26" s="18"/>
      <c r="H26" s="18"/>
      <c r="AK26" s="9">
        <f t="shared" ref="AK26" si="8">Z24*(1-Z26)</f>
        <v>0</v>
      </c>
    </row>
    <row r="27" spans="1:37" x14ac:dyDescent="0.4">
      <c r="A27" s="18"/>
      <c r="B27" s="18"/>
      <c r="C27" s="18"/>
      <c r="D27" s="18"/>
      <c r="E27" s="18"/>
      <c r="F27" s="18"/>
      <c r="G27" s="18"/>
      <c r="H27" s="18"/>
      <c r="AB27" s="18"/>
      <c r="AC27" s="18"/>
      <c r="AD27" s="18"/>
      <c r="AE27" s="18"/>
      <c r="AF27" s="18"/>
      <c r="AG27" s="18"/>
      <c r="AH27" s="18"/>
      <c r="AI27" s="18"/>
      <c r="AJ27" s="18"/>
    </row>
    <row r="28" spans="1:37" x14ac:dyDescent="0.4">
      <c r="A28" s="18"/>
      <c r="B28" s="18"/>
      <c r="C28" s="18"/>
      <c r="D28" s="18"/>
      <c r="E28" s="18"/>
      <c r="F28" s="18"/>
      <c r="G28" s="18"/>
      <c r="H28" s="18"/>
      <c r="AB28" s="18"/>
      <c r="AC28" s="18"/>
      <c r="AD28" s="18"/>
      <c r="AE28" s="18"/>
      <c r="AF28" s="18"/>
      <c r="AG28" s="18"/>
      <c r="AH28" s="18"/>
      <c r="AI28" s="18"/>
      <c r="AJ28" s="18"/>
    </row>
    <row r="29" spans="1:37" x14ac:dyDescent="0.4">
      <c r="A29" s="18"/>
      <c r="B29" s="18"/>
      <c r="C29" s="18"/>
      <c r="D29" s="18"/>
      <c r="E29" s="18"/>
      <c r="F29" s="18"/>
      <c r="G29" s="18"/>
      <c r="H29" s="18"/>
      <c r="I29" s="18"/>
      <c r="AB29" s="18"/>
      <c r="AC29" s="18"/>
      <c r="AD29" s="18"/>
      <c r="AE29" s="18"/>
      <c r="AF29" s="18"/>
      <c r="AG29" s="18"/>
      <c r="AH29" s="18"/>
      <c r="AI29" s="18"/>
      <c r="AJ29" s="18"/>
    </row>
    <row r="30" spans="1:37" x14ac:dyDescent="0.4">
      <c r="A30" s="18"/>
      <c r="B30" s="18"/>
      <c r="C30" s="18"/>
      <c r="D30" s="18"/>
      <c r="E30" s="18"/>
      <c r="F30" s="18"/>
      <c r="G30" s="18"/>
      <c r="H30" s="18"/>
      <c r="I30" s="18"/>
      <c r="AB30" s="18"/>
      <c r="AC30" s="18"/>
      <c r="AD30" s="18"/>
      <c r="AE30" s="18"/>
      <c r="AF30" s="18"/>
      <c r="AG30" s="18"/>
      <c r="AH30" s="18"/>
      <c r="AI30" s="18"/>
      <c r="AJ30" s="18"/>
    </row>
    <row r="31" spans="1:37" x14ac:dyDescent="0.4">
      <c r="A31" s="18"/>
      <c r="B31" s="18"/>
      <c r="C31" s="18"/>
      <c r="D31" s="18"/>
      <c r="E31" s="18"/>
      <c r="F31" s="18"/>
      <c r="G31" s="18"/>
      <c r="H31" s="18"/>
      <c r="I31" s="18"/>
      <c r="AB31" s="18"/>
      <c r="AC31" s="18"/>
      <c r="AD31" s="18"/>
      <c r="AE31" s="18"/>
      <c r="AF31" s="18"/>
      <c r="AG31" s="18"/>
      <c r="AH31" s="18"/>
      <c r="AI31" s="18"/>
      <c r="AJ31" s="18"/>
    </row>
    <row r="32" spans="1:37" x14ac:dyDescent="0.4">
      <c r="A32" s="18"/>
      <c r="B32" s="18"/>
      <c r="C32" s="18"/>
      <c r="D32" s="18"/>
      <c r="E32" s="18"/>
      <c r="F32" s="18"/>
      <c r="G32" s="18"/>
      <c r="H32" s="18"/>
      <c r="I32" s="18"/>
      <c r="AB32" s="18"/>
      <c r="AC32" s="18"/>
      <c r="AD32" s="18"/>
      <c r="AE32" s="18"/>
      <c r="AF32" s="18"/>
      <c r="AG32" s="18"/>
      <c r="AH32" s="18"/>
      <c r="AI32" s="18"/>
      <c r="AJ32" s="18"/>
    </row>
    <row r="33" spans="1:36" x14ac:dyDescent="0.4">
      <c r="A33" s="18"/>
      <c r="B33" s="18"/>
      <c r="C33" s="18"/>
      <c r="D33" s="18"/>
      <c r="E33" s="18"/>
      <c r="F33" s="18"/>
      <c r="G33" s="18"/>
      <c r="H33" s="18"/>
      <c r="I33" s="18"/>
      <c r="AB33" s="18"/>
      <c r="AC33" s="18"/>
      <c r="AD33" s="18"/>
      <c r="AE33" s="18"/>
      <c r="AF33" s="18"/>
      <c r="AG33" s="18"/>
      <c r="AH33" s="18"/>
      <c r="AI33" s="18"/>
      <c r="AJ33" s="18"/>
    </row>
    <row r="34" spans="1:36" x14ac:dyDescent="0.4">
      <c r="A34" s="18"/>
      <c r="B34" s="18"/>
      <c r="C34" s="18"/>
      <c r="D34" s="18"/>
      <c r="E34" s="18"/>
      <c r="F34" s="18"/>
      <c r="G34" s="18"/>
      <c r="H34" s="18"/>
      <c r="I34" s="18"/>
      <c r="AB34" s="18"/>
      <c r="AC34" s="18"/>
      <c r="AD34" s="18"/>
      <c r="AE34" s="18"/>
      <c r="AF34" s="18"/>
      <c r="AG34" s="18"/>
      <c r="AH34" s="18"/>
      <c r="AI34" s="18"/>
      <c r="AJ34" s="18"/>
    </row>
    <row r="35" spans="1:36" x14ac:dyDescent="0.4">
      <c r="A35" s="18"/>
      <c r="B35" s="18"/>
      <c r="C35" s="18"/>
      <c r="D35" s="18"/>
      <c r="E35" s="18"/>
      <c r="F35" s="18"/>
      <c r="G35" s="18"/>
      <c r="H35" s="18"/>
      <c r="I35" s="18"/>
      <c r="AB35" s="18"/>
      <c r="AC35" s="18"/>
      <c r="AD35" s="18"/>
      <c r="AE35" s="18"/>
      <c r="AF35" s="18"/>
      <c r="AG35" s="18"/>
      <c r="AH35" s="18"/>
      <c r="AI35" s="18"/>
      <c r="AJ35" s="18"/>
    </row>
    <row r="36" spans="1:36" x14ac:dyDescent="0.4">
      <c r="A36" s="18"/>
      <c r="B36" s="18"/>
      <c r="C36" s="18"/>
      <c r="D36" s="18"/>
      <c r="E36" s="18"/>
      <c r="F36" s="18"/>
      <c r="G36" s="18"/>
      <c r="H36" s="18"/>
      <c r="I36" s="18"/>
      <c r="AB36" s="18"/>
      <c r="AC36" s="18"/>
      <c r="AD36" s="18"/>
      <c r="AE36" s="18"/>
      <c r="AF36" s="18"/>
      <c r="AG36" s="18"/>
      <c r="AH36" s="18"/>
      <c r="AI36" s="18"/>
      <c r="AJ36" s="18"/>
    </row>
    <row r="37" spans="1:36" x14ac:dyDescent="0.4">
      <c r="A37" s="18"/>
      <c r="B37" s="18"/>
      <c r="C37" s="18"/>
      <c r="D37" s="18"/>
      <c r="E37" s="18"/>
      <c r="F37" s="18"/>
      <c r="G37" s="18"/>
      <c r="H37" s="18"/>
      <c r="I37" s="18"/>
      <c r="AB37" s="18"/>
      <c r="AC37" s="18"/>
      <c r="AD37" s="18"/>
      <c r="AE37" s="18"/>
      <c r="AF37" s="18"/>
      <c r="AG37" s="18"/>
      <c r="AH37" s="18"/>
      <c r="AI37" s="18"/>
      <c r="AJ37" s="18"/>
    </row>
    <row r="38" spans="1:36" x14ac:dyDescent="0.4">
      <c r="A38" s="18"/>
      <c r="B38" s="18"/>
      <c r="C38" s="18"/>
      <c r="D38" s="18"/>
      <c r="E38" s="18"/>
      <c r="F38" s="18"/>
      <c r="G38" s="18"/>
      <c r="H38" s="18"/>
      <c r="I38" s="18"/>
      <c r="AB38" s="18"/>
      <c r="AC38" s="18"/>
      <c r="AD38" s="18"/>
      <c r="AE38" s="18"/>
      <c r="AF38" s="18"/>
      <c r="AG38" s="18"/>
      <c r="AH38" s="18"/>
      <c r="AI38" s="18"/>
      <c r="AJ38" s="18"/>
    </row>
    <row r="39" spans="1:36" x14ac:dyDescent="0.4">
      <c r="A39" s="18"/>
      <c r="B39" s="18"/>
      <c r="C39" s="18"/>
      <c r="D39" s="18"/>
      <c r="E39" s="18"/>
      <c r="F39" s="18"/>
      <c r="G39" s="18"/>
      <c r="H39" s="18"/>
      <c r="I39" s="18"/>
      <c r="AB39" s="18"/>
      <c r="AC39" s="18"/>
      <c r="AD39" s="18"/>
      <c r="AE39" s="18"/>
      <c r="AF39" s="18"/>
      <c r="AG39" s="18"/>
      <c r="AH39" s="18"/>
      <c r="AI39" s="18"/>
      <c r="AJ39" s="18"/>
    </row>
    <row r="40" spans="1:36" x14ac:dyDescent="0.4">
      <c r="A40" s="18"/>
      <c r="B40" s="18"/>
      <c r="C40" s="18"/>
      <c r="D40" s="18"/>
      <c r="E40" s="18"/>
      <c r="F40" s="18"/>
      <c r="G40" s="18"/>
      <c r="H40" s="18"/>
      <c r="I40" s="18"/>
      <c r="AB40" s="18"/>
      <c r="AC40" s="18"/>
      <c r="AD40" s="18"/>
      <c r="AE40" s="18"/>
      <c r="AF40" s="18"/>
      <c r="AG40" s="18"/>
      <c r="AH40" s="18"/>
      <c r="AI40" s="18"/>
      <c r="AJ40" s="18"/>
    </row>
    <row r="41" spans="1:36" x14ac:dyDescent="0.4">
      <c r="A41" s="18"/>
      <c r="B41" s="18"/>
      <c r="C41" s="18"/>
      <c r="D41" s="18"/>
      <c r="E41" s="18"/>
      <c r="F41" s="18"/>
      <c r="G41" s="18"/>
      <c r="H41" s="18"/>
      <c r="I41" s="18"/>
      <c r="AB41" s="18"/>
      <c r="AC41" s="18"/>
      <c r="AD41" s="18"/>
      <c r="AE41" s="18"/>
      <c r="AF41" s="18"/>
      <c r="AG41" s="18"/>
      <c r="AH41" s="18"/>
      <c r="AI41" s="18"/>
      <c r="AJ41" s="18"/>
    </row>
    <row r="42" spans="1:36" x14ac:dyDescent="0.4">
      <c r="A42" s="18"/>
      <c r="B42" s="18"/>
      <c r="C42" s="18"/>
      <c r="D42" s="18"/>
      <c r="E42" s="18"/>
      <c r="F42" s="18"/>
      <c r="G42" s="18"/>
      <c r="H42" s="18"/>
      <c r="I42" s="18"/>
      <c r="J42" s="18"/>
      <c r="K42" s="18"/>
      <c r="L42" s="18"/>
      <c r="M42" s="18"/>
      <c r="AB42" s="18"/>
      <c r="AC42" s="18"/>
      <c r="AD42" s="18"/>
      <c r="AE42" s="18"/>
      <c r="AF42" s="18"/>
      <c r="AG42" s="18"/>
      <c r="AH42" s="18"/>
      <c r="AI42" s="18"/>
      <c r="AJ42" s="18"/>
    </row>
    <row r="43" spans="1:36" x14ac:dyDescent="0.4">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row>
    <row r="44" spans="1:36" x14ac:dyDescent="0.4">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row>
    <row r="45" spans="1:36" x14ac:dyDescent="0.4">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row>
    <row r="46" spans="1:36" x14ac:dyDescent="0.4">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row>
    <row r="47" spans="1:36" x14ac:dyDescent="0.4">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row>
    <row r="48" spans="1:36" x14ac:dyDescent="0.4">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row>
    <row r="49" spans="1:36" x14ac:dyDescent="0.4">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row>
    <row r="50" spans="1:36" x14ac:dyDescent="0.4">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row>
    <row r="51" spans="1:36" x14ac:dyDescent="0.4">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row>
    <row r="52" spans="1:36" x14ac:dyDescent="0.4">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row>
    <row r="53" spans="1:36" x14ac:dyDescent="0.4">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row>
    <row r="54" spans="1:36" x14ac:dyDescent="0.4">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row>
    <row r="55" spans="1:36" x14ac:dyDescent="0.4">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row>
    <row r="56" spans="1:36" hidden="1" x14ac:dyDescent="0.4">
      <c r="A56" s="9"/>
      <c r="B56" s="13" t="s">
        <v>17</v>
      </c>
      <c r="C56" s="34"/>
      <c r="E56" s="35"/>
      <c r="G56" s="35"/>
      <c r="AJ56" s="36">
        <v>42809</v>
      </c>
    </row>
    <row r="57" spans="1:36" hidden="1" x14ac:dyDescent="0.4">
      <c r="A57" s="9"/>
      <c r="B57" s="104" t="s">
        <v>5</v>
      </c>
      <c r="C57" s="105" t="s">
        <v>4</v>
      </c>
      <c r="D57" s="107" t="s">
        <v>3</v>
      </c>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row>
    <row r="58" spans="1:36" hidden="1" x14ac:dyDescent="0.4">
      <c r="A58" s="9"/>
      <c r="B58" s="104"/>
      <c r="C58" s="106"/>
      <c r="D58" s="37">
        <v>80</v>
      </c>
      <c r="E58" s="37">
        <v>90</v>
      </c>
      <c r="F58" s="37">
        <v>100</v>
      </c>
      <c r="G58" s="37">
        <v>110</v>
      </c>
      <c r="H58" s="37">
        <v>120</v>
      </c>
      <c r="I58" s="37">
        <v>130</v>
      </c>
      <c r="J58" s="37">
        <v>140</v>
      </c>
      <c r="K58" s="37">
        <v>150</v>
      </c>
      <c r="L58" s="37">
        <v>160</v>
      </c>
      <c r="M58" s="37">
        <v>170</v>
      </c>
      <c r="N58" s="37">
        <v>180</v>
      </c>
      <c r="O58" s="37">
        <v>190</v>
      </c>
      <c r="P58" s="37">
        <v>200</v>
      </c>
      <c r="Q58" s="37">
        <v>210</v>
      </c>
      <c r="R58" s="37">
        <v>220</v>
      </c>
      <c r="S58" s="37">
        <v>230</v>
      </c>
      <c r="T58" s="37">
        <v>240</v>
      </c>
      <c r="U58" s="37">
        <v>250</v>
      </c>
      <c r="V58" s="37">
        <v>260</v>
      </c>
      <c r="W58" s="37">
        <v>270</v>
      </c>
      <c r="X58" s="37">
        <v>280</v>
      </c>
      <c r="Y58" s="37">
        <v>290</v>
      </c>
      <c r="Z58" s="37">
        <v>300</v>
      </c>
      <c r="AA58" s="37">
        <v>320</v>
      </c>
      <c r="AB58" s="37">
        <v>340</v>
      </c>
      <c r="AC58" s="37">
        <v>360</v>
      </c>
      <c r="AD58" s="37">
        <v>380</v>
      </c>
      <c r="AE58" s="37">
        <v>400</v>
      </c>
      <c r="AF58" s="37">
        <v>420</v>
      </c>
      <c r="AG58" s="37">
        <v>440</v>
      </c>
      <c r="AH58" s="37">
        <v>460</v>
      </c>
      <c r="AI58" s="37">
        <v>480</v>
      </c>
      <c r="AJ58" s="37">
        <v>500</v>
      </c>
    </row>
    <row r="59" spans="1:36" hidden="1" x14ac:dyDescent="0.4">
      <c r="A59" s="9"/>
      <c r="B59" s="108">
        <v>22</v>
      </c>
      <c r="C59" s="30">
        <v>9</v>
      </c>
      <c r="D59" s="38">
        <f t="shared" ref="D59:AJ59" si="9">D115*VLOOKUP($AN$3,$B$131:$C$255,2,FALSE)</f>
        <v>159.01995225700932</v>
      </c>
      <c r="E59" s="38">
        <f t="shared" si="9"/>
        <v>192.14910897721961</v>
      </c>
      <c r="F59" s="38">
        <f t="shared" si="9"/>
        <v>225.2782656974299</v>
      </c>
      <c r="G59" s="38">
        <f t="shared" si="9"/>
        <v>258.40742241764019</v>
      </c>
      <c r="H59" s="38">
        <f t="shared" si="9"/>
        <v>291.53657913785042</v>
      </c>
      <c r="I59" s="38">
        <f t="shared" si="9"/>
        <v>324.66573585806071</v>
      </c>
      <c r="J59" s="38">
        <f t="shared" si="9"/>
        <v>357.794892578271</v>
      </c>
      <c r="K59" s="38">
        <f t="shared" si="9"/>
        <v>390.92404929848124</v>
      </c>
      <c r="L59" s="38">
        <f t="shared" si="9"/>
        <v>424.05320601869158</v>
      </c>
      <c r="M59" s="38">
        <f t="shared" si="9"/>
        <v>457.18236273890182</v>
      </c>
      <c r="N59" s="38">
        <f t="shared" si="9"/>
        <v>490.31151945911211</v>
      </c>
      <c r="O59" s="38">
        <f t="shared" si="9"/>
        <v>523.4406761793224</v>
      </c>
      <c r="P59" s="38">
        <f t="shared" si="9"/>
        <v>556.56983289953268</v>
      </c>
      <c r="Q59" s="38">
        <f t="shared" si="9"/>
        <v>589.69898961974297</v>
      </c>
      <c r="R59" s="38">
        <f t="shared" si="9"/>
        <v>622.82814633995315</v>
      </c>
      <c r="S59" s="38">
        <f t="shared" si="9"/>
        <v>655.95730306016355</v>
      </c>
      <c r="T59" s="38">
        <f t="shared" si="9"/>
        <v>689.08645978037384</v>
      </c>
      <c r="U59" s="38">
        <f t="shared" si="9"/>
        <v>722.21561650058413</v>
      </c>
      <c r="V59" s="38">
        <f t="shared" si="9"/>
        <v>755.34477322079431</v>
      </c>
      <c r="W59" s="38">
        <f t="shared" si="9"/>
        <v>788.4739299410046</v>
      </c>
      <c r="X59" s="38">
        <f t="shared" si="9"/>
        <v>821.60308666121489</v>
      </c>
      <c r="Y59" s="38">
        <f t="shared" si="9"/>
        <v>854.73224338142518</v>
      </c>
      <c r="Z59" s="38">
        <f t="shared" si="9"/>
        <v>887.86140010163547</v>
      </c>
      <c r="AA59" s="38">
        <f t="shared" si="9"/>
        <v>954.11971354205593</v>
      </c>
      <c r="AB59" s="38">
        <f t="shared" si="9"/>
        <v>1020.3780269824766</v>
      </c>
      <c r="AC59" s="38">
        <f t="shared" si="9"/>
        <v>1086.6363404228971</v>
      </c>
      <c r="AD59" s="38">
        <f t="shared" si="9"/>
        <v>1152.8946538633177</v>
      </c>
      <c r="AE59" s="38">
        <f t="shared" si="9"/>
        <v>1219.1529673037383</v>
      </c>
      <c r="AF59" s="38">
        <f t="shared" si="9"/>
        <v>1285.4112807441588</v>
      </c>
      <c r="AG59" s="38">
        <f t="shared" si="9"/>
        <v>1351.6695941845794</v>
      </c>
      <c r="AH59" s="38">
        <f t="shared" si="9"/>
        <v>1417.927907625</v>
      </c>
      <c r="AI59" s="38">
        <f t="shared" si="9"/>
        <v>1484.1862210654206</v>
      </c>
      <c r="AJ59" s="38">
        <f t="shared" si="9"/>
        <v>1550.4445345058409</v>
      </c>
    </row>
    <row r="60" spans="1:36" hidden="1" x14ac:dyDescent="0.4">
      <c r="A60" s="9"/>
      <c r="B60" s="108"/>
      <c r="C60" s="30">
        <v>15</v>
      </c>
      <c r="D60" s="39">
        <f t="shared" ref="D60:AJ60" si="10">D116*VLOOKUP($AN$3,$B$131:$C$255,2,FALSE)</f>
        <v>250.7133343317758</v>
      </c>
      <c r="E60" s="39">
        <f t="shared" si="10"/>
        <v>299.39553517289727</v>
      </c>
      <c r="F60" s="39">
        <f t="shared" si="10"/>
        <v>348.0777360140188</v>
      </c>
      <c r="G60" s="39">
        <f t="shared" si="10"/>
        <v>396.75993685514027</v>
      </c>
      <c r="H60" s="39">
        <f t="shared" si="10"/>
        <v>445.44213769626185</v>
      </c>
      <c r="I60" s="39">
        <f t="shared" si="10"/>
        <v>494.12433853738327</v>
      </c>
      <c r="J60" s="39">
        <f t="shared" si="10"/>
        <v>542.80653937850479</v>
      </c>
      <c r="K60" s="39">
        <f t="shared" si="10"/>
        <v>591.48874021962638</v>
      </c>
      <c r="L60" s="39">
        <f t="shared" si="10"/>
        <v>640.17094106074785</v>
      </c>
      <c r="M60" s="39">
        <f t="shared" si="10"/>
        <v>688.85314190186944</v>
      </c>
      <c r="N60" s="39">
        <f t="shared" si="10"/>
        <v>737.53534274299079</v>
      </c>
      <c r="O60" s="39">
        <f t="shared" si="10"/>
        <v>786.21754358411238</v>
      </c>
      <c r="P60" s="39">
        <f t="shared" si="10"/>
        <v>834.89974442523396</v>
      </c>
      <c r="Q60" s="39">
        <f t="shared" si="10"/>
        <v>883.58194526635543</v>
      </c>
      <c r="R60" s="39">
        <f t="shared" si="10"/>
        <v>932.2641461074769</v>
      </c>
      <c r="S60" s="39">
        <f t="shared" si="10"/>
        <v>980.94634694859849</v>
      </c>
      <c r="T60" s="39">
        <f t="shared" si="10"/>
        <v>1029.62854778972</v>
      </c>
      <c r="U60" s="39">
        <f t="shared" si="10"/>
        <v>1078.3107486308413</v>
      </c>
      <c r="V60" s="39">
        <f t="shared" si="10"/>
        <v>1126.9929494719629</v>
      </c>
      <c r="W60" s="39">
        <f t="shared" si="10"/>
        <v>1175.6751503130845</v>
      </c>
      <c r="X60" s="39">
        <f t="shared" si="10"/>
        <v>1224.3573511542061</v>
      </c>
      <c r="Y60" s="39">
        <f t="shared" si="10"/>
        <v>1273.0395519953277</v>
      </c>
      <c r="Z60" s="39">
        <f t="shared" si="10"/>
        <v>1321.721752836449</v>
      </c>
      <c r="AA60" s="39">
        <f t="shared" si="10"/>
        <v>1419.086154518692</v>
      </c>
      <c r="AB60" s="39">
        <f t="shared" si="10"/>
        <v>1516.4505562009351</v>
      </c>
      <c r="AC60" s="39">
        <f t="shared" si="10"/>
        <v>1613.8149578831781</v>
      </c>
      <c r="AD60" s="39">
        <f t="shared" si="10"/>
        <v>1711.1793595654212</v>
      </c>
      <c r="AE60" s="39">
        <f t="shared" si="10"/>
        <v>1808.543761247664</v>
      </c>
      <c r="AF60" s="39">
        <f t="shared" si="10"/>
        <v>1905.9081629299071</v>
      </c>
      <c r="AG60" s="39">
        <f t="shared" si="10"/>
        <v>2003.2725646121503</v>
      </c>
      <c r="AH60" s="39">
        <f t="shared" si="10"/>
        <v>2100.6369662943935</v>
      </c>
      <c r="AI60" s="39">
        <f t="shared" si="10"/>
        <v>2198.0013679766362</v>
      </c>
      <c r="AJ60" s="39">
        <f t="shared" si="10"/>
        <v>2295.3657696588793</v>
      </c>
    </row>
    <row r="61" spans="1:36" hidden="1" x14ac:dyDescent="0.4">
      <c r="A61" s="9"/>
      <c r="B61" s="108">
        <v>32</v>
      </c>
      <c r="C61" s="30">
        <v>9</v>
      </c>
      <c r="D61" s="40">
        <f t="shared" ref="D61:AJ61" si="11">D117*VLOOKUP($AN$3,$B$131:$C$255,2,FALSE)</f>
        <v>209.64039669565224</v>
      </c>
      <c r="E61" s="40">
        <f t="shared" si="11"/>
        <v>253.31547934057977</v>
      </c>
      <c r="F61" s="40">
        <f t="shared" si="11"/>
        <v>296.99056198550738</v>
      </c>
      <c r="G61" s="40">
        <f t="shared" si="11"/>
        <v>340.66564463043488</v>
      </c>
      <c r="H61" s="40">
        <f t="shared" si="11"/>
        <v>384.34072727536244</v>
      </c>
      <c r="I61" s="40">
        <f t="shared" si="11"/>
        <v>428.01580992029</v>
      </c>
      <c r="J61" s="40">
        <f t="shared" si="11"/>
        <v>471.69089256521755</v>
      </c>
      <c r="K61" s="40">
        <f t="shared" si="11"/>
        <v>515.36597521014505</v>
      </c>
      <c r="L61" s="40">
        <f t="shared" si="11"/>
        <v>559.04105785507261</v>
      </c>
      <c r="M61" s="40">
        <f t="shared" si="11"/>
        <v>602.71614050000017</v>
      </c>
      <c r="N61" s="40">
        <f t="shared" si="11"/>
        <v>646.39122314492772</v>
      </c>
      <c r="O61" s="40">
        <f t="shared" si="11"/>
        <v>690.06630578985528</v>
      </c>
      <c r="P61" s="40">
        <f t="shared" si="11"/>
        <v>733.74138843478283</v>
      </c>
      <c r="Q61" s="40">
        <f t="shared" si="11"/>
        <v>777.41647107971039</v>
      </c>
      <c r="R61" s="40">
        <f t="shared" si="11"/>
        <v>821.09155372463795</v>
      </c>
      <c r="S61" s="40">
        <f t="shared" si="11"/>
        <v>864.7666363695655</v>
      </c>
      <c r="T61" s="40">
        <f t="shared" si="11"/>
        <v>908.44171901449306</v>
      </c>
      <c r="U61" s="40">
        <f t="shared" si="11"/>
        <v>952.11680165942073</v>
      </c>
      <c r="V61" s="40">
        <f t="shared" si="11"/>
        <v>995.79188430434806</v>
      </c>
      <c r="W61" s="40">
        <f t="shared" si="11"/>
        <v>1039.4669669492757</v>
      </c>
      <c r="X61" s="40">
        <f t="shared" si="11"/>
        <v>1083.1420495942032</v>
      </c>
      <c r="Y61" s="40">
        <f t="shared" si="11"/>
        <v>1126.8171322391308</v>
      </c>
      <c r="Z61" s="40">
        <f t="shared" si="11"/>
        <v>1170.4922148840585</v>
      </c>
      <c r="AA61" s="40">
        <f t="shared" si="11"/>
        <v>1257.8423801739134</v>
      </c>
      <c r="AB61" s="40">
        <f t="shared" si="11"/>
        <v>1345.1925454637685</v>
      </c>
      <c r="AC61" s="40">
        <f t="shared" si="11"/>
        <v>1432.5427107536236</v>
      </c>
      <c r="AD61" s="40">
        <f t="shared" si="11"/>
        <v>1519.8928760434787</v>
      </c>
      <c r="AE61" s="40">
        <f t="shared" si="11"/>
        <v>1607.2430413333338</v>
      </c>
      <c r="AF61" s="40">
        <f t="shared" si="11"/>
        <v>1694.593206623189</v>
      </c>
      <c r="AG61" s="40">
        <f t="shared" si="11"/>
        <v>1781.9433719130441</v>
      </c>
      <c r="AH61" s="40">
        <f t="shared" si="11"/>
        <v>1869.2935372028992</v>
      </c>
      <c r="AI61" s="40">
        <f t="shared" si="11"/>
        <v>1956.6437024927545</v>
      </c>
      <c r="AJ61" s="40">
        <f t="shared" si="11"/>
        <v>2043.9938677826092</v>
      </c>
    </row>
    <row r="62" spans="1:36" hidden="1" x14ac:dyDescent="0.4">
      <c r="A62" s="9"/>
      <c r="B62" s="108"/>
      <c r="C62" s="30">
        <v>11</v>
      </c>
      <c r="D62" s="41">
        <f t="shared" ref="D62:AJ62" si="12">D118*VLOOKUP($AN$3,$B$131:$C$255,2,FALSE)</f>
        <v>246.89930339130439</v>
      </c>
      <c r="E62" s="41">
        <f t="shared" si="12"/>
        <v>298.33665826449283</v>
      </c>
      <c r="F62" s="41">
        <f t="shared" si="12"/>
        <v>349.77401313768127</v>
      </c>
      <c r="G62" s="41">
        <f t="shared" si="12"/>
        <v>401.21136801086965</v>
      </c>
      <c r="H62" s="41">
        <f t="shared" si="12"/>
        <v>452.64872288405809</v>
      </c>
      <c r="I62" s="41">
        <f t="shared" si="12"/>
        <v>504.08607775724647</v>
      </c>
      <c r="J62" s="41">
        <f t="shared" si="12"/>
        <v>555.52343263043497</v>
      </c>
      <c r="K62" s="41">
        <f t="shared" si="12"/>
        <v>606.96078750362324</v>
      </c>
      <c r="L62" s="41">
        <f t="shared" si="12"/>
        <v>658.39814237681173</v>
      </c>
      <c r="M62" s="41">
        <f t="shared" si="12"/>
        <v>709.83549725000012</v>
      </c>
      <c r="N62" s="41">
        <f t="shared" si="12"/>
        <v>761.27285212318861</v>
      </c>
      <c r="O62" s="41">
        <f t="shared" si="12"/>
        <v>812.710206996377</v>
      </c>
      <c r="P62" s="41">
        <f t="shared" si="12"/>
        <v>864.14756186956538</v>
      </c>
      <c r="Q62" s="41">
        <f t="shared" si="12"/>
        <v>915.58491674275388</v>
      </c>
      <c r="R62" s="41">
        <f t="shared" si="12"/>
        <v>967.02227161594215</v>
      </c>
      <c r="S62" s="41">
        <f t="shared" si="12"/>
        <v>1018.4596264891306</v>
      </c>
      <c r="T62" s="41">
        <f t="shared" si="12"/>
        <v>1069.8969813623191</v>
      </c>
      <c r="U62" s="41">
        <f t="shared" si="12"/>
        <v>1121.3343362355076</v>
      </c>
      <c r="V62" s="41">
        <f t="shared" si="12"/>
        <v>1172.7716911086959</v>
      </c>
      <c r="W62" s="41">
        <f t="shared" si="12"/>
        <v>1224.2090459818842</v>
      </c>
      <c r="X62" s="41">
        <f t="shared" si="12"/>
        <v>1275.6464008550727</v>
      </c>
      <c r="Y62" s="41">
        <f t="shared" si="12"/>
        <v>1327.0837557282612</v>
      </c>
      <c r="Z62" s="41">
        <f t="shared" si="12"/>
        <v>1378.5211106014497</v>
      </c>
      <c r="AA62" s="41">
        <f t="shared" si="12"/>
        <v>1481.3958203478264</v>
      </c>
      <c r="AB62" s="41">
        <f t="shared" si="12"/>
        <v>1584.2705300942032</v>
      </c>
      <c r="AC62" s="41">
        <f t="shared" si="12"/>
        <v>1687.14523984058</v>
      </c>
      <c r="AD62" s="41">
        <f t="shared" si="12"/>
        <v>1790.019949586957</v>
      </c>
      <c r="AE62" s="41">
        <f t="shared" si="12"/>
        <v>1892.8946593333337</v>
      </c>
      <c r="AF62" s="41">
        <f t="shared" si="12"/>
        <v>1995.7693690797105</v>
      </c>
      <c r="AG62" s="41">
        <f t="shared" si="12"/>
        <v>2098.6440788260875</v>
      </c>
      <c r="AH62" s="41">
        <f t="shared" si="12"/>
        <v>2201.5187885724645</v>
      </c>
      <c r="AI62" s="41">
        <f t="shared" si="12"/>
        <v>2304.3934983188415</v>
      </c>
      <c r="AJ62" s="41">
        <f t="shared" si="12"/>
        <v>2407.2682080652176</v>
      </c>
    </row>
    <row r="63" spans="1:36" hidden="1" x14ac:dyDescent="0.4">
      <c r="A63" s="9"/>
      <c r="B63" s="108"/>
      <c r="C63" s="30">
        <v>15</v>
      </c>
      <c r="D63" s="41">
        <f t="shared" ref="D63:AJ63" si="13">D119*VLOOKUP($AN$3,$B$131:$C$255,2,FALSE)</f>
        <v>402.6236704437793</v>
      </c>
      <c r="E63" s="41">
        <f t="shared" si="13"/>
        <v>480.80302392800826</v>
      </c>
      <c r="F63" s="41">
        <f t="shared" si="13"/>
        <v>558.98237741223727</v>
      </c>
      <c r="G63" s="41">
        <f t="shared" si="13"/>
        <v>637.16173089646622</v>
      </c>
      <c r="H63" s="41">
        <f t="shared" si="13"/>
        <v>715.34108438069529</v>
      </c>
      <c r="I63" s="41">
        <f t="shared" si="13"/>
        <v>793.52043786492413</v>
      </c>
      <c r="J63" s="41">
        <f t="shared" si="13"/>
        <v>871.6997913491532</v>
      </c>
      <c r="K63" s="41">
        <f t="shared" si="13"/>
        <v>949.87914483338227</v>
      </c>
      <c r="L63" s="41">
        <f t="shared" si="13"/>
        <v>1028.0584983176111</v>
      </c>
      <c r="M63" s="41">
        <f t="shared" si="13"/>
        <v>1106.2378518018402</v>
      </c>
      <c r="N63" s="41">
        <f t="shared" si="13"/>
        <v>1184.417205286069</v>
      </c>
      <c r="O63" s="41">
        <f t="shared" si="13"/>
        <v>1262.5965587702981</v>
      </c>
      <c r="P63" s="41">
        <f t="shared" si="13"/>
        <v>1340.7759122545272</v>
      </c>
      <c r="Q63" s="41">
        <f t="shared" si="13"/>
        <v>1418.955265738756</v>
      </c>
      <c r="R63" s="41">
        <f t="shared" si="13"/>
        <v>1497.1346192229851</v>
      </c>
      <c r="S63" s="41">
        <f t="shared" si="13"/>
        <v>1575.3139727072141</v>
      </c>
      <c r="T63" s="41">
        <f t="shared" si="13"/>
        <v>1653.4933261914432</v>
      </c>
      <c r="U63" s="41">
        <f t="shared" si="13"/>
        <v>1731.672679675672</v>
      </c>
      <c r="V63" s="41">
        <f t="shared" si="13"/>
        <v>1809.8520331599011</v>
      </c>
      <c r="W63" s="41">
        <f t="shared" si="13"/>
        <v>1888.0313866441302</v>
      </c>
      <c r="X63" s="41">
        <f t="shared" si="13"/>
        <v>1966.2107401283592</v>
      </c>
      <c r="Y63" s="41">
        <f t="shared" si="13"/>
        <v>2044.3900936125883</v>
      </c>
      <c r="Z63" s="41">
        <f t="shared" si="13"/>
        <v>2122.5694470968169</v>
      </c>
      <c r="AA63" s="41">
        <f t="shared" si="13"/>
        <v>2278.9281540652751</v>
      </c>
      <c r="AB63" s="41">
        <f t="shared" si="13"/>
        <v>2435.2868610337332</v>
      </c>
      <c r="AC63" s="41">
        <f t="shared" si="13"/>
        <v>2591.6455680021909</v>
      </c>
      <c r="AD63" s="41">
        <f t="shared" si="13"/>
        <v>2748.004274970649</v>
      </c>
      <c r="AE63" s="41">
        <f t="shared" si="13"/>
        <v>2904.3629819391067</v>
      </c>
      <c r="AF63" s="41">
        <f t="shared" si="13"/>
        <v>3060.7216889075648</v>
      </c>
      <c r="AG63" s="41">
        <f t="shared" si="13"/>
        <v>3217.080395876023</v>
      </c>
      <c r="AH63" s="41">
        <f t="shared" si="13"/>
        <v>3373.4391028444811</v>
      </c>
      <c r="AI63" s="41">
        <f t="shared" si="13"/>
        <v>3529.7978098129388</v>
      </c>
      <c r="AJ63" s="41">
        <f t="shared" si="13"/>
        <v>3686.1565167813969</v>
      </c>
    </row>
    <row r="64" spans="1:36" hidden="1" x14ac:dyDescent="0.4">
      <c r="A64" s="9"/>
      <c r="B64" s="108"/>
      <c r="C64" s="30">
        <v>30</v>
      </c>
      <c r="D64" s="41">
        <f t="shared" ref="D64:AJ64" si="14">D120*VLOOKUP($AN$3,$B$131:$C$255,2,FALSE)</f>
        <v>458</v>
      </c>
      <c r="E64" s="41">
        <f t="shared" si="14"/>
        <v>549</v>
      </c>
      <c r="F64" s="41">
        <f t="shared" si="14"/>
        <v>640</v>
      </c>
      <c r="G64" s="41">
        <f t="shared" si="14"/>
        <v>731</v>
      </c>
      <c r="H64" s="41">
        <f t="shared" si="14"/>
        <v>822</v>
      </c>
      <c r="I64" s="41">
        <f t="shared" si="14"/>
        <v>913</v>
      </c>
      <c r="J64" s="41">
        <f t="shared" si="14"/>
        <v>1004</v>
      </c>
      <c r="K64" s="41">
        <f t="shared" si="14"/>
        <v>1095</v>
      </c>
      <c r="L64" s="41">
        <f t="shared" si="14"/>
        <v>1186</v>
      </c>
      <c r="M64" s="41">
        <f t="shared" si="14"/>
        <v>1276</v>
      </c>
      <c r="N64" s="41">
        <f t="shared" si="14"/>
        <v>1367</v>
      </c>
      <c r="O64" s="41">
        <f t="shared" si="14"/>
        <v>1458</v>
      </c>
      <c r="P64" s="41">
        <f t="shared" si="14"/>
        <v>1549</v>
      </c>
      <c r="Q64" s="41">
        <f t="shared" si="14"/>
        <v>1640</v>
      </c>
      <c r="R64" s="41">
        <f t="shared" si="14"/>
        <v>1731</v>
      </c>
      <c r="S64" s="41">
        <f t="shared" si="14"/>
        <v>1822</v>
      </c>
      <c r="T64" s="41">
        <f t="shared" si="14"/>
        <v>1913</v>
      </c>
      <c r="U64" s="41">
        <f t="shared" si="14"/>
        <v>2004</v>
      </c>
      <c r="V64" s="41">
        <f t="shared" si="14"/>
        <v>2095</v>
      </c>
      <c r="W64" s="41">
        <f t="shared" si="14"/>
        <v>2186</v>
      </c>
      <c r="X64" s="41">
        <f t="shared" si="14"/>
        <v>2277</v>
      </c>
      <c r="Y64" s="41">
        <f t="shared" si="14"/>
        <v>2368</v>
      </c>
      <c r="Z64" s="41">
        <f t="shared" si="14"/>
        <v>2459</v>
      </c>
      <c r="AA64" s="41">
        <f t="shared" si="14"/>
        <v>2641</v>
      </c>
      <c r="AB64" s="41">
        <f t="shared" si="14"/>
        <v>2823</v>
      </c>
      <c r="AC64" s="41">
        <f t="shared" si="14"/>
        <v>3005</v>
      </c>
      <c r="AD64" s="41">
        <f t="shared" si="14"/>
        <v>3187</v>
      </c>
      <c r="AE64" s="41">
        <f t="shared" si="14"/>
        <v>3369</v>
      </c>
      <c r="AF64" s="41">
        <f t="shared" si="14"/>
        <v>3550</v>
      </c>
      <c r="AG64" s="41">
        <f t="shared" si="14"/>
        <v>3732</v>
      </c>
      <c r="AH64" s="41">
        <f t="shared" si="14"/>
        <v>3914</v>
      </c>
      <c r="AI64" s="41">
        <f t="shared" si="14"/>
        <v>4096</v>
      </c>
      <c r="AJ64" s="41">
        <f t="shared" si="14"/>
        <v>4278</v>
      </c>
    </row>
    <row r="65" spans="1:36" hidden="1" x14ac:dyDescent="0.4">
      <c r="A65" s="9"/>
      <c r="B65" s="108"/>
      <c r="C65" s="30">
        <v>45</v>
      </c>
      <c r="D65" s="39">
        <f t="shared" ref="D65:AJ65" si="15">D121*VLOOKUP($AN$3,$B$131:$C$255,2,FALSE)</f>
        <v>803</v>
      </c>
      <c r="E65" s="39">
        <f t="shared" si="15"/>
        <v>962</v>
      </c>
      <c r="F65" s="39">
        <f t="shared" si="15"/>
        <v>1122</v>
      </c>
      <c r="G65" s="39">
        <f t="shared" si="15"/>
        <v>1281</v>
      </c>
      <c r="H65" s="39">
        <f t="shared" si="15"/>
        <v>1441</v>
      </c>
      <c r="I65" s="39">
        <f t="shared" si="15"/>
        <v>1600</v>
      </c>
      <c r="J65" s="39">
        <f t="shared" si="15"/>
        <v>1759</v>
      </c>
      <c r="K65" s="39">
        <f t="shared" si="15"/>
        <v>1919</v>
      </c>
      <c r="L65" s="39">
        <f t="shared" si="15"/>
        <v>2078</v>
      </c>
      <c r="M65" s="39">
        <f t="shared" si="15"/>
        <v>2238</v>
      </c>
      <c r="N65" s="39">
        <f t="shared" si="15"/>
        <v>2397</v>
      </c>
      <c r="O65" s="39">
        <f t="shared" si="15"/>
        <v>2557</v>
      </c>
      <c r="P65" s="39">
        <f t="shared" si="15"/>
        <v>2716</v>
      </c>
      <c r="Q65" s="39">
        <f t="shared" si="15"/>
        <v>2876</v>
      </c>
      <c r="R65" s="39">
        <f t="shared" si="15"/>
        <v>3035</v>
      </c>
      <c r="S65" s="39">
        <f t="shared" si="15"/>
        <v>3195</v>
      </c>
      <c r="T65" s="39">
        <f t="shared" si="15"/>
        <v>3354</v>
      </c>
      <c r="U65" s="39">
        <f t="shared" si="15"/>
        <v>3514</v>
      </c>
      <c r="V65" s="39">
        <f t="shared" si="15"/>
        <v>3673</v>
      </c>
      <c r="W65" s="39">
        <f t="shared" si="15"/>
        <v>3833</v>
      </c>
      <c r="X65" s="39">
        <f t="shared" si="15"/>
        <v>3992</v>
      </c>
      <c r="Y65" s="39">
        <f t="shared" si="15"/>
        <v>4152</v>
      </c>
      <c r="Z65" s="39">
        <f t="shared" si="15"/>
        <v>4311</v>
      </c>
      <c r="AA65" s="39">
        <f t="shared" si="15"/>
        <v>4630</v>
      </c>
      <c r="AB65" s="39">
        <f t="shared" si="15"/>
        <v>4949</v>
      </c>
      <c r="AC65" s="39">
        <f t="shared" si="15"/>
        <v>5268</v>
      </c>
      <c r="AD65" s="39">
        <f t="shared" si="15"/>
        <v>5587</v>
      </c>
      <c r="AE65" s="39">
        <f t="shared" si="15"/>
        <v>5906</v>
      </c>
      <c r="AF65" s="39">
        <f t="shared" si="15"/>
        <v>6225</v>
      </c>
      <c r="AG65" s="39">
        <f t="shared" si="15"/>
        <v>6544</v>
      </c>
      <c r="AH65" s="39">
        <f t="shared" si="15"/>
        <v>6863</v>
      </c>
      <c r="AI65" s="39">
        <f t="shared" si="15"/>
        <v>7181</v>
      </c>
      <c r="AJ65" s="39">
        <f t="shared" si="15"/>
        <v>7500</v>
      </c>
    </row>
    <row r="66" spans="1:36" hidden="1" x14ac:dyDescent="0.4">
      <c r="A66" s="9"/>
      <c r="B66" s="109">
        <v>42</v>
      </c>
      <c r="C66" s="30">
        <v>9</v>
      </c>
      <c r="D66" s="40">
        <f t="shared" ref="D66:AJ66" si="16">D122*VLOOKUP($AN$3,$B$131:$C$255,2,FALSE)</f>
        <v>311.47746877657715</v>
      </c>
      <c r="E66" s="40">
        <f t="shared" si="16"/>
        <v>371.95853067494164</v>
      </c>
      <c r="F66" s="40">
        <f t="shared" si="16"/>
        <v>432.43959257330613</v>
      </c>
      <c r="G66" s="40">
        <f t="shared" si="16"/>
        <v>492.92065447167062</v>
      </c>
      <c r="H66" s="40">
        <f t="shared" si="16"/>
        <v>553.40171637003516</v>
      </c>
      <c r="I66" s="40">
        <f t="shared" si="16"/>
        <v>613.88277826839965</v>
      </c>
      <c r="J66" s="40">
        <f t="shared" si="16"/>
        <v>674.36384016676413</v>
      </c>
      <c r="K66" s="40">
        <f t="shared" si="16"/>
        <v>734.84490206512874</v>
      </c>
      <c r="L66" s="40">
        <f t="shared" si="16"/>
        <v>795.32596396349311</v>
      </c>
      <c r="M66" s="40">
        <f t="shared" si="16"/>
        <v>855.80702586185771</v>
      </c>
      <c r="N66" s="40">
        <f t="shared" si="16"/>
        <v>916.28808776022208</v>
      </c>
      <c r="O66" s="40">
        <f t="shared" si="16"/>
        <v>976.76914965858668</v>
      </c>
      <c r="P66" s="40">
        <f t="shared" si="16"/>
        <v>1037.2502115569512</v>
      </c>
      <c r="Q66" s="40">
        <f t="shared" si="16"/>
        <v>1097.7312734553157</v>
      </c>
      <c r="R66" s="40">
        <f t="shared" si="16"/>
        <v>1158.2123353536801</v>
      </c>
      <c r="S66" s="40">
        <f t="shared" si="16"/>
        <v>1218.6933972520446</v>
      </c>
      <c r="T66" s="40">
        <f t="shared" si="16"/>
        <v>1279.1744591504093</v>
      </c>
      <c r="U66" s="40">
        <f t="shared" si="16"/>
        <v>1339.6555210487736</v>
      </c>
      <c r="V66" s="40">
        <f t="shared" si="16"/>
        <v>1400.1365829471381</v>
      </c>
      <c r="W66" s="40">
        <f t="shared" si="16"/>
        <v>1460.6176448455026</v>
      </c>
      <c r="X66" s="40">
        <f t="shared" si="16"/>
        <v>1521.0987067438673</v>
      </c>
      <c r="Y66" s="40">
        <f t="shared" si="16"/>
        <v>1581.5797686422318</v>
      </c>
      <c r="Z66" s="40">
        <f t="shared" si="16"/>
        <v>1642.060830540596</v>
      </c>
      <c r="AA66" s="40">
        <f t="shared" si="16"/>
        <v>1763.0229543373252</v>
      </c>
      <c r="AB66" s="40">
        <f t="shared" si="16"/>
        <v>1883.9850781340542</v>
      </c>
      <c r="AC66" s="40">
        <f t="shared" si="16"/>
        <v>2004.9472019307832</v>
      </c>
      <c r="AD66" s="40">
        <f t="shared" si="16"/>
        <v>2125.9093257275122</v>
      </c>
      <c r="AE66" s="40">
        <f t="shared" si="16"/>
        <v>2246.8714495242411</v>
      </c>
      <c r="AF66" s="40">
        <f t="shared" si="16"/>
        <v>2367.8335733209701</v>
      </c>
      <c r="AG66" s="40">
        <f t="shared" si="16"/>
        <v>2488.7956971176991</v>
      </c>
      <c r="AH66" s="40">
        <f t="shared" si="16"/>
        <v>2609.7578209144285</v>
      </c>
      <c r="AI66" s="40">
        <f t="shared" si="16"/>
        <v>2730.719944711157</v>
      </c>
      <c r="AJ66" s="40">
        <f t="shared" si="16"/>
        <v>2851.682068507886</v>
      </c>
    </row>
    <row r="67" spans="1:36" hidden="1" x14ac:dyDescent="0.4">
      <c r="A67" s="9"/>
      <c r="B67" s="109"/>
      <c r="C67" s="30">
        <v>11</v>
      </c>
      <c r="D67" s="41">
        <f t="shared" ref="D67:AJ67" si="17">D123*VLOOKUP($AN$3,$B$131:$C$255,2,FALSE)</f>
        <v>372.24160322137851</v>
      </c>
      <c r="E67" s="41">
        <f t="shared" si="17"/>
        <v>444.52152617698601</v>
      </c>
      <c r="F67" s="41">
        <f t="shared" si="17"/>
        <v>516.80144913259346</v>
      </c>
      <c r="G67" s="41">
        <f t="shared" si="17"/>
        <v>589.08137208820096</v>
      </c>
      <c r="H67" s="41">
        <f t="shared" si="17"/>
        <v>661.36129504380847</v>
      </c>
      <c r="I67" s="41">
        <f t="shared" si="17"/>
        <v>733.64121799941586</v>
      </c>
      <c r="J67" s="41">
        <f t="shared" si="17"/>
        <v>805.92114095502336</v>
      </c>
      <c r="K67" s="41">
        <f t="shared" si="17"/>
        <v>878.20106391063098</v>
      </c>
      <c r="L67" s="41">
        <f t="shared" si="17"/>
        <v>950.48098686623837</v>
      </c>
      <c r="M67" s="41">
        <f t="shared" si="17"/>
        <v>1022.7609098218459</v>
      </c>
      <c r="N67" s="41">
        <f t="shared" si="17"/>
        <v>1095.0408327774533</v>
      </c>
      <c r="O67" s="41">
        <f t="shared" si="17"/>
        <v>1167.3207557330609</v>
      </c>
      <c r="P67" s="41">
        <f t="shared" si="17"/>
        <v>1239.6006786886683</v>
      </c>
      <c r="Q67" s="41">
        <f t="shared" si="17"/>
        <v>1311.8806016442757</v>
      </c>
      <c r="R67" s="41">
        <f t="shared" si="17"/>
        <v>1384.1605245998833</v>
      </c>
      <c r="S67" s="41">
        <f t="shared" si="17"/>
        <v>1456.4404475554909</v>
      </c>
      <c r="T67" s="41">
        <f t="shared" si="17"/>
        <v>1528.7203705110983</v>
      </c>
      <c r="U67" s="41">
        <f t="shared" si="17"/>
        <v>1601.0002934667057</v>
      </c>
      <c r="V67" s="41">
        <f t="shared" si="17"/>
        <v>1673.2802164223131</v>
      </c>
      <c r="W67" s="41">
        <f t="shared" si="17"/>
        <v>1745.5601393779207</v>
      </c>
      <c r="X67" s="41">
        <f t="shared" si="17"/>
        <v>1817.8400623335283</v>
      </c>
      <c r="Y67" s="41">
        <f t="shared" si="17"/>
        <v>1890.1199852891357</v>
      </c>
      <c r="Z67" s="41">
        <f t="shared" si="17"/>
        <v>1962.3999082447431</v>
      </c>
      <c r="AA67" s="41">
        <f t="shared" si="17"/>
        <v>2106.9597541559583</v>
      </c>
      <c r="AB67" s="41">
        <f t="shared" si="17"/>
        <v>2251.5196000671731</v>
      </c>
      <c r="AC67" s="41">
        <f t="shared" si="17"/>
        <v>2396.0794459783879</v>
      </c>
      <c r="AD67" s="41">
        <f t="shared" si="17"/>
        <v>2540.6392918896031</v>
      </c>
      <c r="AE67" s="41">
        <f t="shared" si="17"/>
        <v>2685.1991378008179</v>
      </c>
      <c r="AF67" s="41">
        <f t="shared" si="17"/>
        <v>2829.7589837120331</v>
      </c>
      <c r="AG67" s="41">
        <f t="shared" si="17"/>
        <v>2974.3188296232479</v>
      </c>
      <c r="AH67" s="41">
        <f t="shared" si="17"/>
        <v>3118.8786755344631</v>
      </c>
      <c r="AI67" s="41">
        <f t="shared" si="17"/>
        <v>3263.4385214456775</v>
      </c>
      <c r="AJ67" s="41">
        <f t="shared" si="17"/>
        <v>3407.9983673568927</v>
      </c>
    </row>
    <row r="68" spans="1:36" hidden="1" x14ac:dyDescent="0.4">
      <c r="A68" s="9"/>
      <c r="B68" s="109"/>
      <c r="C68" s="30">
        <v>15</v>
      </c>
      <c r="D68" s="41">
        <f t="shared" ref="D68:AJ68" si="18">D124*VLOOKUP($AN$3,$B$131:$C$255,2,FALSE)</f>
        <v>474.94865666037748</v>
      </c>
      <c r="E68" s="41">
        <f t="shared" si="18"/>
        <v>573.89629346462277</v>
      </c>
      <c r="F68" s="41">
        <f t="shared" si="18"/>
        <v>672.84393026886823</v>
      </c>
      <c r="G68" s="41">
        <f t="shared" si="18"/>
        <v>771.79156707311347</v>
      </c>
      <c r="H68" s="41">
        <f t="shared" si="18"/>
        <v>870.73920387735882</v>
      </c>
      <c r="I68" s="41">
        <f t="shared" si="18"/>
        <v>969.68684068160405</v>
      </c>
      <c r="J68" s="41">
        <f t="shared" si="18"/>
        <v>1068.6344774858494</v>
      </c>
      <c r="K68" s="41">
        <f t="shared" si="18"/>
        <v>1167.5821142900948</v>
      </c>
      <c r="L68" s="41">
        <f t="shared" si="18"/>
        <v>1266.5297510943401</v>
      </c>
      <c r="M68" s="41">
        <f t="shared" si="18"/>
        <v>1365.4773878985852</v>
      </c>
      <c r="N68" s="41">
        <f t="shared" si="18"/>
        <v>1464.4250247028306</v>
      </c>
      <c r="O68" s="41">
        <f t="shared" si="18"/>
        <v>1563.3726615070761</v>
      </c>
      <c r="P68" s="41">
        <f t="shared" si="18"/>
        <v>1662.3202983113213</v>
      </c>
      <c r="Q68" s="41">
        <f t="shared" si="18"/>
        <v>1761.2679351155666</v>
      </c>
      <c r="R68" s="41">
        <f t="shared" si="18"/>
        <v>1860.2155719198117</v>
      </c>
      <c r="S68" s="41">
        <f t="shared" si="18"/>
        <v>1959.1632087240573</v>
      </c>
      <c r="T68" s="41">
        <f t="shared" si="18"/>
        <v>2058.1108455283024</v>
      </c>
      <c r="U68" s="41">
        <f t="shared" si="18"/>
        <v>2157.058482332548</v>
      </c>
      <c r="V68" s="41">
        <f t="shared" si="18"/>
        <v>2256.0061191367931</v>
      </c>
      <c r="W68" s="41">
        <f t="shared" si="18"/>
        <v>2354.9537559410383</v>
      </c>
      <c r="X68" s="41">
        <f t="shared" si="18"/>
        <v>2453.9013927452838</v>
      </c>
      <c r="Y68" s="41">
        <f t="shared" si="18"/>
        <v>2552.8490295495294</v>
      </c>
      <c r="Z68" s="41">
        <f t="shared" si="18"/>
        <v>2651.7966663537745</v>
      </c>
      <c r="AA68" s="41">
        <f t="shared" si="18"/>
        <v>2849.6919399622648</v>
      </c>
      <c r="AB68" s="41">
        <f t="shared" si="18"/>
        <v>3047.5872135707559</v>
      </c>
      <c r="AC68" s="41">
        <f t="shared" si="18"/>
        <v>3245.4824871792462</v>
      </c>
      <c r="AD68" s="41">
        <f t="shared" si="18"/>
        <v>3443.3777607877369</v>
      </c>
      <c r="AE68" s="41">
        <f t="shared" si="18"/>
        <v>3641.2730343962276</v>
      </c>
      <c r="AF68" s="41">
        <f t="shared" si="18"/>
        <v>3839.1683080047183</v>
      </c>
      <c r="AG68" s="41">
        <f t="shared" si="18"/>
        <v>4037.063581613209</v>
      </c>
      <c r="AH68" s="41">
        <f t="shared" si="18"/>
        <v>4234.9588552217001</v>
      </c>
      <c r="AI68" s="41">
        <f t="shared" si="18"/>
        <v>4432.8541288301903</v>
      </c>
      <c r="AJ68" s="41">
        <f t="shared" si="18"/>
        <v>4630.7494024386806</v>
      </c>
    </row>
    <row r="69" spans="1:36" hidden="1" x14ac:dyDescent="0.4">
      <c r="A69" s="9"/>
      <c r="B69" s="109"/>
      <c r="C69" s="30">
        <v>30</v>
      </c>
      <c r="D69" s="41">
        <f t="shared" ref="D69:AJ69" si="19">D125*VLOOKUP($AN$3,$B$131:$C$255,2,FALSE)</f>
        <v>803</v>
      </c>
      <c r="E69" s="41">
        <f t="shared" si="19"/>
        <v>962</v>
      </c>
      <c r="F69" s="41">
        <f t="shared" si="19"/>
        <v>1122</v>
      </c>
      <c r="G69" s="41">
        <f t="shared" si="19"/>
        <v>1281</v>
      </c>
      <c r="H69" s="41">
        <f t="shared" si="19"/>
        <v>1441</v>
      </c>
      <c r="I69" s="41">
        <f t="shared" si="19"/>
        <v>1600</v>
      </c>
      <c r="J69" s="41">
        <f t="shared" si="19"/>
        <v>1759</v>
      </c>
      <c r="K69" s="41">
        <f t="shared" si="19"/>
        <v>1919</v>
      </c>
      <c r="L69" s="41">
        <f t="shared" si="19"/>
        <v>2078</v>
      </c>
      <c r="M69" s="41">
        <f t="shared" si="19"/>
        <v>2238</v>
      </c>
      <c r="N69" s="41">
        <f t="shared" si="19"/>
        <v>2397</v>
      </c>
      <c r="O69" s="41">
        <f t="shared" si="19"/>
        <v>2557</v>
      </c>
      <c r="P69" s="41">
        <f t="shared" si="19"/>
        <v>2716</v>
      </c>
      <c r="Q69" s="41">
        <f t="shared" si="19"/>
        <v>2876</v>
      </c>
      <c r="R69" s="41">
        <f t="shared" si="19"/>
        <v>3035</v>
      </c>
      <c r="S69" s="41">
        <f t="shared" si="19"/>
        <v>3195</v>
      </c>
      <c r="T69" s="41">
        <f t="shared" si="19"/>
        <v>3354</v>
      </c>
      <c r="U69" s="41">
        <f t="shared" si="19"/>
        <v>3514</v>
      </c>
      <c r="V69" s="41">
        <f t="shared" si="19"/>
        <v>3673</v>
      </c>
      <c r="W69" s="41">
        <f t="shared" si="19"/>
        <v>3833</v>
      </c>
      <c r="X69" s="41">
        <f t="shared" si="19"/>
        <v>3992</v>
      </c>
      <c r="Y69" s="41">
        <f t="shared" si="19"/>
        <v>4152</v>
      </c>
      <c r="Z69" s="41">
        <f t="shared" si="19"/>
        <v>4311</v>
      </c>
      <c r="AA69" s="41">
        <f t="shared" si="19"/>
        <v>4630</v>
      </c>
      <c r="AB69" s="41">
        <f t="shared" si="19"/>
        <v>4949</v>
      </c>
      <c r="AC69" s="41">
        <f t="shared" si="19"/>
        <v>5268</v>
      </c>
      <c r="AD69" s="41">
        <f t="shared" si="19"/>
        <v>5587</v>
      </c>
      <c r="AE69" s="41">
        <f t="shared" si="19"/>
        <v>5906</v>
      </c>
      <c r="AF69" s="41">
        <f t="shared" si="19"/>
        <v>6225</v>
      </c>
      <c r="AG69" s="41">
        <f t="shared" si="19"/>
        <v>6544</v>
      </c>
      <c r="AH69" s="41">
        <f t="shared" si="19"/>
        <v>6863</v>
      </c>
      <c r="AI69" s="41">
        <f t="shared" si="19"/>
        <v>7181</v>
      </c>
      <c r="AJ69" s="41">
        <f t="shared" si="19"/>
        <v>7500</v>
      </c>
    </row>
    <row r="70" spans="1:36" hidden="1" x14ac:dyDescent="0.4">
      <c r="A70" s="9"/>
      <c r="B70" s="109"/>
      <c r="C70" s="30">
        <v>45</v>
      </c>
      <c r="D70" s="39">
        <f t="shared" ref="D70:AJ70" si="20">D126*VLOOKUP($AN$3,$B$131:$C$255,2,FALSE)</f>
        <v>1116</v>
      </c>
      <c r="E70" s="39">
        <f t="shared" si="20"/>
        <v>1337</v>
      </c>
      <c r="F70" s="39">
        <f t="shared" si="20"/>
        <v>1559</v>
      </c>
      <c r="G70" s="39">
        <f t="shared" si="20"/>
        <v>1781</v>
      </c>
      <c r="H70" s="39">
        <f t="shared" si="20"/>
        <v>2002</v>
      </c>
      <c r="I70" s="39">
        <f t="shared" si="20"/>
        <v>2224</v>
      </c>
      <c r="J70" s="39">
        <f t="shared" si="20"/>
        <v>2446</v>
      </c>
      <c r="K70" s="39">
        <f t="shared" si="20"/>
        <v>2667</v>
      </c>
      <c r="L70" s="39">
        <f t="shared" si="20"/>
        <v>2889</v>
      </c>
      <c r="M70" s="39">
        <f t="shared" si="20"/>
        <v>3111</v>
      </c>
      <c r="N70" s="39">
        <f t="shared" si="20"/>
        <v>3332</v>
      </c>
      <c r="O70" s="39">
        <f t="shared" si="20"/>
        <v>3554</v>
      </c>
      <c r="P70" s="39">
        <f t="shared" si="20"/>
        <v>3776</v>
      </c>
      <c r="Q70" s="39">
        <f t="shared" si="20"/>
        <v>3997</v>
      </c>
      <c r="R70" s="39">
        <f t="shared" si="20"/>
        <v>4219</v>
      </c>
      <c r="S70" s="39">
        <f t="shared" si="20"/>
        <v>4441</v>
      </c>
      <c r="T70" s="39">
        <f t="shared" si="20"/>
        <v>4662</v>
      </c>
      <c r="U70" s="39">
        <f t="shared" si="20"/>
        <v>4884</v>
      </c>
      <c r="V70" s="39">
        <f t="shared" si="20"/>
        <v>5106</v>
      </c>
      <c r="W70" s="39">
        <f t="shared" si="20"/>
        <v>5327</v>
      </c>
      <c r="X70" s="39">
        <f t="shared" si="20"/>
        <v>5549</v>
      </c>
      <c r="Y70" s="39">
        <f t="shared" si="20"/>
        <v>5771</v>
      </c>
      <c r="Z70" s="39">
        <f t="shared" si="20"/>
        <v>5992</v>
      </c>
      <c r="AA70" s="39">
        <f t="shared" si="20"/>
        <v>6436</v>
      </c>
      <c r="AB70" s="39">
        <f t="shared" si="20"/>
        <v>6879</v>
      </c>
      <c r="AC70" s="39">
        <f t="shared" si="20"/>
        <v>7322</v>
      </c>
      <c r="AD70" s="39">
        <f t="shared" si="20"/>
        <v>7765</v>
      </c>
      <c r="AE70" s="39">
        <f t="shared" si="20"/>
        <v>8209</v>
      </c>
      <c r="AF70" s="39">
        <f t="shared" si="20"/>
        <v>8652</v>
      </c>
      <c r="AG70" s="39">
        <f t="shared" si="20"/>
        <v>9095</v>
      </c>
      <c r="AH70" s="39">
        <f t="shared" si="20"/>
        <v>9539</v>
      </c>
      <c r="AI70" s="39">
        <f t="shared" si="20"/>
        <v>9982</v>
      </c>
      <c r="AJ70" s="39">
        <f t="shared" si="20"/>
        <v>10425</v>
      </c>
    </row>
    <row r="71" spans="1:36" hidden="1" x14ac:dyDescent="0.4">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row>
    <row r="72" spans="1:36" hidden="1" x14ac:dyDescent="0.4">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row>
    <row r="73" spans="1:36" hidden="1" x14ac:dyDescent="0.4">
      <c r="A73" s="18"/>
      <c r="B73" s="13" t="s">
        <v>16</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row>
    <row r="74" spans="1:36" hidden="1" x14ac:dyDescent="0.4">
      <c r="A74" s="18"/>
      <c r="B74" s="104" t="s">
        <v>5</v>
      </c>
      <c r="C74" s="105" t="s">
        <v>4</v>
      </c>
      <c r="D74" s="107" t="s">
        <v>3</v>
      </c>
      <c r="E74" s="107"/>
      <c r="F74" s="107"/>
      <c r="G74" s="107"/>
      <c r="H74" s="107"/>
      <c r="I74" s="107"/>
      <c r="J74" s="107"/>
      <c r="K74" s="107"/>
      <c r="L74" s="107"/>
      <c r="M74" s="107"/>
      <c r="N74" s="107"/>
      <c r="O74" s="107"/>
      <c r="P74" s="107"/>
      <c r="Q74" s="107"/>
      <c r="R74" s="107"/>
      <c r="S74" s="107"/>
      <c r="T74" s="107"/>
      <c r="U74" s="107"/>
      <c r="V74" s="107"/>
      <c r="W74" s="107"/>
      <c r="X74" s="107"/>
      <c r="Y74" s="107"/>
      <c r="Z74" s="107"/>
      <c r="AA74" s="107"/>
      <c r="AB74" s="107"/>
      <c r="AC74" s="107"/>
      <c r="AD74" s="107"/>
      <c r="AE74" s="107"/>
      <c r="AF74" s="107"/>
      <c r="AG74" s="107"/>
      <c r="AH74" s="107"/>
      <c r="AI74" s="107"/>
      <c r="AJ74" s="107"/>
    </row>
    <row r="75" spans="1:36" hidden="1" x14ac:dyDescent="0.4">
      <c r="A75" s="18"/>
      <c r="B75" s="104"/>
      <c r="C75" s="106"/>
      <c r="D75" s="37">
        <v>80</v>
      </c>
      <c r="E75" s="37">
        <v>90</v>
      </c>
      <c r="F75" s="37">
        <v>100</v>
      </c>
      <c r="G75" s="37">
        <v>110</v>
      </c>
      <c r="H75" s="37">
        <v>120</v>
      </c>
      <c r="I75" s="37">
        <v>130</v>
      </c>
      <c r="J75" s="37">
        <v>140</v>
      </c>
      <c r="K75" s="37">
        <v>150</v>
      </c>
      <c r="L75" s="37">
        <v>160</v>
      </c>
      <c r="M75" s="37">
        <v>170</v>
      </c>
      <c r="N75" s="37">
        <v>180</v>
      </c>
      <c r="O75" s="37">
        <v>190</v>
      </c>
      <c r="P75" s="37">
        <v>200</v>
      </c>
      <c r="Q75" s="37">
        <v>210</v>
      </c>
      <c r="R75" s="37">
        <v>220</v>
      </c>
      <c r="S75" s="37">
        <v>230</v>
      </c>
      <c r="T75" s="37">
        <v>240</v>
      </c>
      <c r="U75" s="37">
        <v>250</v>
      </c>
      <c r="V75" s="37">
        <v>260</v>
      </c>
      <c r="W75" s="37">
        <v>270</v>
      </c>
      <c r="X75" s="37">
        <v>280</v>
      </c>
      <c r="Y75" s="37">
        <v>290</v>
      </c>
      <c r="Z75" s="37">
        <v>300</v>
      </c>
      <c r="AA75" s="37">
        <v>320</v>
      </c>
      <c r="AB75" s="37">
        <v>340</v>
      </c>
      <c r="AC75" s="37">
        <v>360</v>
      </c>
      <c r="AD75" s="37">
        <v>380</v>
      </c>
      <c r="AE75" s="37">
        <v>400</v>
      </c>
      <c r="AF75" s="37">
        <v>420</v>
      </c>
      <c r="AG75" s="37">
        <v>440</v>
      </c>
      <c r="AH75" s="37">
        <v>460</v>
      </c>
      <c r="AI75" s="37">
        <v>480</v>
      </c>
      <c r="AJ75" s="37">
        <v>500</v>
      </c>
    </row>
    <row r="76" spans="1:36" hidden="1" x14ac:dyDescent="0.4">
      <c r="A76" s="18"/>
      <c r="B76" s="108">
        <v>22</v>
      </c>
      <c r="C76" s="30">
        <v>9</v>
      </c>
      <c r="D76" s="42">
        <f t="shared" ref="D76:AJ76" si="21">(D15-D59)/D59</f>
        <v>0.12829581706415927</v>
      </c>
      <c r="E76" s="42">
        <f t="shared" si="21"/>
        <v>9.7007170099515372E-2</v>
      </c>
      <c r="F76" s="42">
        <f t="shared" si="21"/>
        <v>7.4921066359766614E-2</v>
      </c>
      <c r="G76" s="42">
        <f t="shared" si="21"/>
        <v>5.8498066143030478E-2</v>
      </c>
      <c r="H76" s="42">
        <f t="shared" si="21"/>
        <v>4.5807565975552661E-2</v>
      </c>
      <c r="I76" s="42">
        <f t="shared" si="21"/>
        <v>3.5706963801437654E-2</v>
      </c>
      <c r="J76" s="42">
        <f t="shared" si="21"/>
        <v>2.7476843511417857E-2</v>
      </c>
      <c r="K76" s="42">
        <f t="shared" si="21"/>
        <v>2.0641658863774445E-2</v>
      </c>
      <c r="L76" s="42">
        <f t="shared" si="21"/>
        <v>1.4874471817325046E-2</v>
      </c>
      <c r="M76" s="42">
        <f t="shared" si="21"/>
        <v>9.9431089805063714E-3</v>
      </c>
      <c r="N76" s="42">
        <f t="shared" si="21"/>
        <v>5.678146527041337E-3</v>
      </c>
      <c r="O76" s="42">
        <f t="shared" si="21"/>
        <v>1.953052738571878E-3</v>
      </c>
      <c r="P76" s="42">
        <f t="shared" si="21"/>
        <v>-1.328577503651115E-3</v>
      </c>
      <c r="Q76" s="42">
        <f t="shared" si="21"/>
        <v>-4.2414852467481216E-3</v>
      </c>
      <c r="R76" s="42">
        <f t="shared" si="21"/>
        <v>-6.8445091873876361E-3</v>
      </c>
      <c r="S76" s="42">
        <f t="shared" si="21"/>
        <v>-9.1846014168517863E-3</v>
      </c>
      <c r="T76" s="42">
        <f t="shared" si="21"/>
        <v>-1.1299684778098231E-2</v>
      </c>
      <c r="U76" s="42">
        <f t="shared" si="21"/>
        <v>-1.3220723794276036E-2</v>
      </c>
      <c r="V76" s="42">
        <f t="shared" si="21"/>
        <v>-1.4973250616052132E-2</v>
      </c>
      <c r="W76" s="42">
        <f t="shared" si="21"/>
        <v>-1.6578506276334726E-2</v>
      </c>
      <c r="X76" s="42">
        <f t="shared" si="21"/>
        <v>-1.8054305834981486E-2</v>
      </c>
      <c r="Y76" s="42">
        <f t="shared" si="21"/>
        <v>-1.9415702327066481E-2</v>
      </c>
      <c r="Z76" s="42">
        <f t="shared" si="21"/>
        <v>-2.0675502066010935E-2</v>
      </c>
      <c r="AA76" s="42">
        <f t="shared" si="21"/>
        <v>-1</v>
      </c>
      <c r="AB76" s="42">
        <f t="shared" si="21"/>
        <v>-1</v>
      </c>
      <c r="AC76" s="42">
        <f t="shared" si="21"/>
        <v>-1</v>
      </c>
      <c r="AD76" s="42">
        <f t="shared" si="21"/>
        <v>-1</v>
      </c>
      <c r="AE76" s="42">
        <f t="shared" si="21"/>
        <v>-1</v>
      </c>
      <c r="AF76" s="42">
        <f t="shared" si="21"/>
        <v>-1</v>
      </c>
      <c r="AG76" s="42">
        <f t="shared" si="21"/>
        <v>-1</v>
      </c>
      <c r="AH76" s="42">
        <f t="shared" si="21"/>
        <v>-1</v>
      </c>
      <c r="AI76" s="42">
        <f t="shared" si="21"/>
        <v>-1</v>
      </c>
      <c r="AJ76" s="42">
        <f t="shared" si="21"/>
        <v>-1</v>
      </c>
    </row>
    <row r="77" spans="1:36" hidden="1" x14ac:dyDescent="0.4">
      <c r="A77" s="18"/>
      <c r="B77" s="108"/>
      <c r="C77" s="30">
        <v>15</v>
      </c>
      <c r="D77" s="43">
        <f t="shared" ref="D77:AJ77" si="22">(D16-D60)/D60</f>
        <v>2.1529552925538459E-2</v>
      </c>
      <c r="E77" s="43">
        <f t="shared" si="22"/>
        <v>6.5627319311972309E-3</v>
      </c>
      <c r="F77" s="43">
        <f t="shared" si="22"/>
        <v>-4.2175657080835167E-3</v>
      </c>
      <c r="G77" s="43">
        <f t="shared" si="22"/>
        <v>-1.2352391534043692E-2</v>
      </c>
      <c r="H77" s="43">
        <f t="shared" si="22"/>
        <v>-1.8709113354329766E-2</v>
      </c>
      <c r="I77" s="43">
        <f t="shared" si="22"/>
        <v>-2.3813279150913923E-2</v>
      </c>
      <c r="J77" s="43">
        <f t="shared" si="22"/>
        <v>-2.8001899513133314E-2</v>
      </c>
      <c r="K77" s="43">
        <f t="shared" si="22"/>
        <v>-3.1501035042065653E-2</v>
      </c>
      <c r="L77" s="43">
        <f t="shared" si="22"/>
        <v>-3.4467982657852218E-2</v>
      </c>
      <c r="M77" s="43">
        <f t="shared" si="22"/>
        <v>-3.7015573720171037E-2</v>
      </c>
      <c r="N77" s="43">
        <f t="shared" si="22"/>
        <v>-3.9226849130698148E-2</v>
      </c>
      <c r="O77" s="43">
        <f t="shared" si="22"/>
        <v>-4.1164282385123104E-2</v>
      </c>
      <c r="P77" s="43">
        <f t="shared" si="22"/>
        <v>-4.2875775901422705E-2</v>
      </c>
      <c r="Q77" s="43">
        <f t="shared" si="22"/>
        <v>-4.4398675090857209E-2</v>
      </c>
      <c r="R77" s="43">
        <f t="shared" si="22"/>
        <v>-4.5762524756590983E-2</v>
      </c>
      <c r="S77" s="43">
        <f t="shared" si="22"/>
        <v>-4.6991004728455507E-2</v>
      </c>
      <c r="T77" s="43">
        <f t="shared" si="22"/>
        <v>-4.8103316381467608E-2</v>
      </c>
      <c r="U77" s="43">
        <f t="shared" si="22"/>
        <v>-4.9115193573710803E-2</v>
      </c>
      <c r="V77" s="43">
        <f t="shared" si="22"/>
        <v>-5.0039651570080147E-2</v>
      </c>
      <c r="W77" s="43">
        <f t="shared" si="22"/>
        <v>-5.0887549898013307E-2</v>
      </c>
      <c r="X77" s="43">
        <f t="shared" si="22"/>
        <v>-5.1668020923525959E-2</v>
      </c>
      <c r="Y77" s="43">
        <f t="shared" si="22"/>
        <v>-5.2388800092403022E-2</v>
      </c>
      <c r="Z77" s="43">
        <f t="shared" si="22"/>
        <v>-5.3056483189907765E-2</v>
      </c>
      <c r="AA77" s="43">
        <f t="shared" si="22"/>
        <v>-1</v>
      </c>
      <c r="AB77" s="43">
        <f t="shared" si="22"/>
        <v>-1</v>
      </c>
      <c r="AC77" s="43">
        <f t="shared" si="22"/>
        <v>-1</v>
      </c>
      <c r="AD77" s="43">
        <f t="shared" si="22"/>
        <v>-1</v>
      </c>
      <c r="AE77" s="43">
        <f t="shared" si="22"/>
        <v>-1</v>
      </c>
      <c r="AF77" s="43">
        <f t="shared" si="22"/>
        <v>-1</v>
      </c>
      <c r="AG77" s="43">
        <f t="shared" si="22"/>
        <v>-1</v>
      </c>
      <c r="AH77" s="43">
        <f t="shared" si="22"/>
        <v>-1</v>
      </c>
      <c r="AI77" s="43">
        <f t="shared" si="22"/>
        <v>-1</v>
      </c>
      <c r="AJ77" s="43">
        <f t="shared" si="22"/>
        <v>-1</v>
      </c>
    </row>
    <row r="78" spans="1:36" hidden="1" x14ac:dyDescent="0.4">
      <c r="A78" s="18"/>
      <c r="B78" s="108">
        <v>32</v>
      </c>
      <c r="C78" s="30">
        <v>9</v>
      </c>
      <c r="D78" s="44">
        <f t="shared" ref="D78:AJ78" si="23">(D17-D61)/D61</f>
        <v>0.15751932974943073</v>
      </c>
      <c r="E78" s="44">
        <f t="shared" si="23"/>
        <v>0.13972066178560721</v>
      </c>
      <c r="F78" s="44">
        <f t="shared" si="23"/>
        <v>0.12715689616408443</v>
      </c>
      <c r="G78" s="44">
        <f t="shared" si="23"/>
        <v>0.11781460890705503</v>
      </c>
      <c r="H78" s="44">
        <f t="shared" si="23"/>
        <v>0.11059556875389578</v>
      </c>
      <c r="I78" s="44">
        <f t="shared" si="23"/>
        <v>0.10484980210138142</v>
      </c>
      <c r="J78" s="44">
        <f t="shared" si="23"/>
        <v>0.10016806631044367</v>
      </c>
      <c r="K78" s="44">
        <f t="shared" si="23"/>
        <v>9.6279845060342831E-2</v>
      </c>
      <c r="L78" s="44">
        <f t="shared" si="23"/>
        <v>9.2999158380570338E-2</v>
      </c>
      <c r="M78" s="44">
        <f t="shared" si="23"/>
        <v>9.0193933538446042E-2</v>
      </c>
      <c r="N78" s="44">
        <f t="shared" si="23"/>
        <v>8.7767793134446465E-2</v>
      </c>
      <c r="O78" s="44">
        <f t="shared" si="23"/>
        <v>8.5648759110700176E-2</v>
      </c>
      <c r="P78" s="44">
        <f t="shared" si="23"/>
        <v>8.3781991042161622E-2</v>
      </c>
      <c r="Q78" s="44">
        <f t="shared" si="23"/>
        <v>8.2124972194807314E-2</v>
      </c>
      <c r="R78" s="44">
        <f t="shared" si="23"/>
        <v>8.0644231948235237E-2</v>
      </c>
      <c r="S78" s="44">
        <f t="shared" si="23"/>
        <v>7.9313061423539263E-2</v>
      </c>
      <c r="T78" s="44">
        <f t="shared" si="23"/>
        <v>7.810988806467932E-2</v>
      </c>
      <c r="U78" s="44">
        <f t="shared" si="23"/>
        <v>7.7017097582779109E-2</v>
      </c>
      <c r="V78" s="45">
        <f t="shared" si="23"/>
        <v>7.6020165915080706E-2</v>
      </c>
      <c r="W78" s="44">
        <f t="shared" si="23"/>
        <v>7.510701001777699E-2</v>
      </c>
      <c r="X78" s="44">
        <f t="shared" si="23"/>
        <v>7.4267495725094765E-2</v>
      </c>
      <c r="Y78" s="44">
        <f t="shared" si="23"/>
        <v>7.3493060059752022E-2</v>
      </c>
      <c r="Z78" s="44">
        <f t="shared" si="23"/>
        <v>7.2776418100777951E-2</v>
      </c>
      <c r="AA78" s="44">
        <f t="shared" si="23"/>
        <v>-1</v>
      </c>
      <c r="AB78" s="44">
        <f t="shared" si="23"/>
        <v>-1</v>
      </c>
      <c r="AC78" s="44">
        <f t="shared" si="23"/>
        <v>-1</v>
      </c>
      <c r="AD78" s="44">
        <f t="shared" si="23"/>
        <v>-1</v>
      </c>
      <c r="AE78" s="44">
        <f t="shared" si="23"/>
        <v>-1</v>
      </c>
      <c r="AF78" s="44">
        <f t="shared" si="23"/>
        <v>-1</v>
      </c>
      <c r="AG78" s="44">
        <f t="shared" si="23"/>
        <v>-1</v>
      </c>
      <c r="AH78" s="44">
        <f t="shared" si="23"/>
        <v>-1</v>
      </c>
      <c r="AI78" s="44">
        <f t="shared" si="23"/>
        <v>-1</v>
      </c>
      <c r="AJ78" s="44">
        <f t="shared" si="23"/>
        <v>-1</v>
      </c>
    </row>
    <row r="79" spans="1:36" hidden="1" x14ac:dyDescent="0.4">
      <c r="A79" s="18"/>
      <c r="B79" s="108"/>
      <c r="C79" s="30">
        <v>11</v>
      </c>
      <c r="D79" s="45">
        <f t="shared" ref="D79:AJ79" si="24">(D18-D62)/D62</f>
        <v>2.0838624960793351E-2</v>
      </c>
      <c r="E79" s="45">
        <f t="shared" si="24"/>
        <v>3.9340305478441032E-3</v>
      </c>
      <c r="F79" s="45">
        <f t="shared" si="24"/>
        <v>-7.9986243318845313E-3</v>
      </c>
      <c r="G79" s="45">
        <f t="shared" si="24"/>
        <v>-1.687162411424685E-2</v>
      </c>
      <c r="H79" s="45">
        <f t="shared" si="24"/>
        <v>-2.3728033036981493E-2</v>
      </c>
      <c r="I79" s="45">
        <f t="shared" si="24"/>
        <v>-2.9185174832627326E-2</v>
      </c>
      <c r="J79" s="45">
        <f t="shared" si="24"/>
        <v>-3.3631734814264867E-2</v>
      </c>
      <c r="K79" s="45">
        <f t="shared" si="24"/>
        <v>-3.7324640561726193E-2</v>
      </c>
      <c r="L79" s="45">
        <f t="shared" si="24"/>
        <v>-4.0440529786147018E-2</v>
      </c>
      <c r="M79" s="45">
        <f t="shared" si="24"/>
        <v>-4.3104840862100903E-2</v>
      </c>
      <c r="N79" s="45">
        <f t="shared" si="24"/>
        <v>-4.5409109900763869E-2</v>
      </c>
      <c r="O79" s="45">
        <f t="shared" si="24"/>
        <v>-4.7421699314279489E-2</v>
      </c>
      <c r="P79" s="45">
        <f t="shared" si="24"/>
        <v>-4.9194694749995493E-2</v>
      </c>
      <c r="Q79" s="45">
        <f t="shared" si="24"/>
        <v>-5.0768477215406581E-2</v>
      </c>
      <c r="R79" s="45">
        <f t="shared" si="24"/>
        <v>-5.217483601428434E-2</v>
      </c>
      <c r="S79" s="45">
        <f t="shared" si="24"/>
        <v>-5.3439138368831234E-2</v>
      </c>
      <c r="T79" s="45">
        <f t="shared" si="24"/>
        <v>-5.4581873189287075E-2</v>
      </c>
      <c r="U79" s="45">
        <f t="shared" si="24"/>
        <v>-5.5619769952820461E-2</v>
      </c>
      <c r="V79" s="45">
        <f t="shared" si="24"/>
        <v>-5.6566623140604934E-2</v>
      </c>
      <c r="W79" s="45">
        <f t="shared" si="24"/>
        <v>-5.7433908833617597E-2</v>
      </c>
      <c r="X79" s="45">
        <f t="shared" si="24"/>
        <v>-5.8231252132032812E-2</v>
      </c>
      <c r="Y79" s="45">
        <f t="shared" si="24"/>
        <v>-5.8966785872431177E-2</v>
      </c>
      <c r="Z79" s="45">
        <f t="shared" si="24"/>
        <v>-5.9647429035187868E-2</v>
      </c>
      <c r="AA79" s="45">
        <f t="shared" si="24"/>
        <v>-1</v>
      </c>
      <c r="AB79" s="45">
        <f t="shared" si="24"/>
        <v>-1</v>
      </c>
      <c r="AC79" s="45">
        <f t="shared" si="24"/>
        <v>-1</v>
      </c>
      <c r="AD79" s="45">
        <f t="shared" si="24"/>
        <v>-1</v>
      </c>
      <c r="AE79" s="45">
        <f t="shared" si="24"/>
        <v>-1</v>
      </c>
      <c r="AF79" s="45">
        <f t="shared" si="24"/>
        <v>-1</v>
      </c>
      <c r="AG79" s="45">
        <f t="shared" si="24"/>
        <v>-1</v>
      </c>
      <c r="AH79" s="45">
        <f t="shared" si="24"/>
        <v>-1</v>
      </c>
      <c r="AI79" s="45">
        <f t="shared" si="24"/>
        <v>-1</v>
      </c>
      <c r="AJ79" s="45">
        <f t="shared" si="24"/>
        <v>-1</v>
      </c>
    </row>
    <row r="80" spans="1:36" hidden="1" x14ac:dyDescent="0.4">
      <c r="A80" s="18"/>
      <c r="B80" s="108"/>
      <c r="C80" s="30">
        <v>15</v>
      </c>
      <c r="D80" s="45">
        <f t="shared" ref="D80:AJ80" si="25">(D19-D63)/D63</f>
        <v>-4.8201501060125766E-2</v>
      </c>
      <c r="E80" s="45">
        <f t="shared" si="25"/>
        <v>-6.2642506569061188E-2</v>
      </c>
      <c r="F80" s="45">
        <f t="shared" si="25"/>
        <v>-7.3044069977595188E-2</v>
      </c>
      <c r="G80" s="45">
        <f t="shared" si="25"/>
        <v>-8.0893102488329441E-2</v>
      </c>
      <c r="H80" s="45">
        <f t="shared" si="25"/>
        <v>-8.7026499477591709E-2</v>
      </c>
      <c r="I80" s="45">
        <f t="shared" si="25"/>
        <v>-9.1951345335964746E-2</v>
      </c>
      <c r="J80" s="45">
        <f t="shared" si="25"/>
        <v>-9.5992810771311346E-2</v>
      </c>
      <c r="K80" s="45">
        <f t="shared" si="25"/>
        <v>-9.9369014406600994E-2</v>
      </c>
      <c r="L80" s="45">
        <f t="shared" si="25"/>
        <v>-0.102231726994698</v>
      </c>
      <c r="M80" s="45">
        <f t="shared" si="25"/>
        <v>-0.10468981589543176</v>
      </c>
      <c r="N80" s="45">
        <f t="shared" si="25"/>
        <v>-0.10682340461124981</v>
      </c>
      <c r="O80" s="45">
        <f t="shared" si="25"/>
        <v>-0.10869277181427339</v>
      </c>
      <c r="P80" s="45">
        <f t="shared" si="25"/>
        <v>-0.11034413701111347</v>
      </c>
      <c r="Q80" s="45">
        <f t="shared" si="25"/>
        <v>-0.1118135335912217</v>
      </c>
      <c r="R80" s="45">
        <f t="shared" si="25"/>
        <v>-0.11312946838750662</v>
      </c>
      <c r="S80" s="45">
        <f t="shared" si="25"/>
        <v>-0.1143147893082299</v>
      </c>
      <c r="T80" s="45">
        <f t="shared" si="25"/>
        <v>-0.1153880231442512</v>
      </c>
      <c r="U80" s="45">
        <f t="shared" si="25"/>
        <v>-0.11636435099056393</v>
      </c>
      <c r="V80" s="45">
        <f t="shared" si="25"/>
        <v>-0.11725633085879347</v>
      </c>
      <c r="W80" s="45">
        <f t="shared" si="25"/>
        <v>-0.11807444075863974</v>
      </c>
      <c r="X80" s="45">
        <f t="shared" si="25"/>
        <v>-0.11882749221714632</v>
      </c>
      <c r="Y80" s="45">
        <f t="shared" si="25"/>
        <v>-0.11952294891783215</v>
      </c>
      <c r="Z80" s="45">
        <f t="shared" si="25"/>
        <v>-0.12016717492233456</v>
      </c>
      <c r="AA80" s="45">
        <f t="shared" si="25"/>
        <v>-1</v>
      </c>
      <c r="AB80" s="45">
        <f t="shared" si="25"/>
        <v>-1</v>
      </c>
      <c r="AC80" s="45">
        <f t="shared" si="25"/>
        <v>-1</v>
      </c>
      <c r="AD80" s="45">
        <f t="shared" si="25"/>
        <v>-1</v>
      </c>
      <c r="AE80" s="45">
        <f t="shared" si="25"/>
        <v>-1</v>
      </c>
      <c r="AF80" s="45">
        <f t="shared" si="25"/>
        <v>-1</v>
      </c>
      <c r="AG80" s="45">
        <f t="shared" si="25"/>
        <v>-1</v>
      </c>
      <c r="AH80" s="45">
        <f t="shared" si="25"/>
        <v>-1</v>
      </c>
      <c r="AI80" s="45">
        <f t="shared" si="25"/>
        <v>-1</v>
      </c>
      <c r="AJ80" s="45">
        <f t="shared" si="25"/>
        <v>-1</v>
      </c>
    </row>
    <row r="81" spans="1:36" hidden="1" x14ac:dyDescent="0.4">
      <c r="A81" s="18"/>
      <c r="B81" s="108"/>
      <c r="C81" s="30">
        <v>30</v>
      </c>
      <c r="D81" s="45" t="e">
        <f>(#REF!-D64)/D64</f>
        <v>#REF!</v>
      </c>
      <c r="E81" s="45" t="e">
        <f>(#REF!-E64)/E64</f>
        <v>#REF!</v>
      </c>
      <c r="F81" s="45" t="e">
        <f>(#REF!-F64)/F64</f>
        <v>#REF!</v>
      </c>
      <c r="G81" s="45" t="e">
        <f>(#REF!-G64)/G64</f>
        <v>#REF!</v>
      </c>
      <c r="H81" s="45" t="e">
        <f>(#REF!-H64)/H64</f>
        <v>#REF!</v>
      </c>
      <c r="I81" s="45" t="e">
        <f>(#REF!-I64)/I64</f>
        <v>#REF!</v>
      </c>
      <c r="J81" s="45" t="e">
        <f>(#REF!-J64)/J64</f>
        <v>#REF!</v>
      </c>
      <c r="K81" s="45" t="e">
        <f>(#REF!-K64)/K64</f>
        <v>#REF!</v>
      </c>
      <c r="L81" s="45" t="e">
        <f>(#REF!-L64)/L64</f>
        <v>#REF!</v>
      </c>
      <c r="M81" s="45" t="e">
        <f>(#REF!-M64)/M64</f>
        <v>#REF!</v>
      </c>
      <c r="N81" s="45" t="e">
        <f>(#REF!-N64)/N64</f>
        <v>#REF!</v>
      </c>
      <c r="O81" s="45" t="e">
        <f>(#REF!-O64)/O64</f>
        <v>#REF!</v>
      </c>
      <c r="P81" s="45" t="e">
        <f>(#REF!-P64)/P64</f>
        <v>#REF!</v>
      </c>
      <c r="Q81" s="45" t="e">
        <f>(#REF!-Q64)/Q64</f>
        <v>#REF!</v>
      </c>
      <c r="R81" s="45" t="e">
        <f>(#REF!-R64)/R64</f>
        <v>#REF!</v>
      </c>
      <c r="S81" s="45" t="e">
        <f>(#REF!-S64)/S64</f>
        <v>#REF!</v>
      </c>
      <c r="T81" s="45" t="e">
        <f>(#REF!-T64)/T64</f>
        <v>#REF!</v>
      </c>
      <c r="U81" s="45" t="e">
        <f>(#REF!-U64)/U64</f>
        <v>#REF!</v>
      </c>
      <c r="V81" s="45" t="e">
        <f>(#REF!-V64)/V64</f>
        <v>#REF!</v>
      </c>
      <c r="W81" s="45" t="e">
        <f>(#REF!-W64)/W64</f>
        <v>#REF!</v>
      </c>
      <c r="X81" s="45" t="e">
        <f>(#REF!-X64)/X64</f>
        <v>#REF!</v>
      </c>
      <c r="Y81" s="45" t="e">
        <f>(#REF!-Y64)/Y64</f>
        <v>#REF!</v>
      </c>
      <c r="Z81" s="45" t="e">
        <f>(#REF!-Z64)/Z64</f>
        <v>#REF!</v>
      </c>
      <c r="AA81" s="45" t="e">
        <f>(#REF!-AA64)/AA64</f>
        <v>#REF!</v>
      </c>
      <c r="AB81" s="45" t="e">
        <f>(#REF!-AB64)/AB64</f>
        <v>#REF!</v>
      </c>
      <c r="AC81" s="45" t="e">
        <f>(#REF!-AC64)/AC64</f>
        <v>#REF!</v>
      </c>
      <c r="AD81" s="45" t="e">
        <f>(#REF!-AD64)/AD64</f>
        <v>#REF!</v>
      </c>
      <c r="AE81" s="45" t="e">
        <f>(#REF!-AE64)/AE64</f>
        <v>#REF!</v>
      </c>
      <c r="AF81" s="45" t="e">
        <f>(#REF!-AF64)/AF64</f>
        <v>#REF!</v>
      </c>
      <c r="AG81" s="45" t="e">
        <f>(#REF!-AG64)/AG64</f>
        <v>#REF!</v>
      </c>
      <c r="AH81" s="45" t="e">
        <f>(#REF!-AH64)/AH64</f>
        <v>#REF!</v>
      </c>
      <c r="AI81" s="45" t="e">
        <f>(#REF!-AI64)/AI64</f>
        <v>#REF!</v>
      </c>
      <c r="AJ81" s="45" t="e">
        <f>(#REF!-AJ64)/AJ64</f>
        <v>#REF!</v>
      </c>
    </row>
    <row r="82" spans="1:36" hidden="1" x14ac:dyDescent="0.4">
      <c r="A82" s="18"/>
      <c r="B82" s="108"/>
      <c r="C82" s="30">
        <v>45</v>
      </c>
      <c r="D82" s="43" t="e">
        <f>(#REF!-D65)/D65</f>
        <v>#REF!</v>
      </c>
      <c r="E82" s="43" t="e">
        <f>(#REF!-E65)/E65</f>
        <v>#REF!</v>
      </c>
      <c r="F82" s="43" t="e">
        <f>(#REF!-F65)/F65</f>
        <v>#REF!</v>
      </c>
      <c r="G82" s="43" t="e">
        <f>(#REF!-G65)/G65</f>
        <v>#REF!</v>
      </c>
      <c r="H82" s="43" t="e">
        <f>(#REF!-H65)/H65</f>
        <v>#REF!</v>
      </c>
      <c r="I82" s="43" t="e">
        <f>(#REF!-I65)/I65</f>
        <v>#REF!</v>
      </c>
      <c r="J82" s="43" t="e">
        <f>(#REF!-J65)/J65</f>
        <v>#REF!</v>
      </c>
      <c r="K82" s="43" t="e">
        <f>(#REF!-K65)/K65</f>
        <v>#REF!</v>
      </c>
      <c r="L82" s="43" t="e">
        <f>(#REF!-L65)/L65</f>
        <v>#REF!</v>
      </c>
      <c r="M82" s="43" t="e">
        <f>(#REF!-M65)/M65</f>
        <v>#REF!</v>
      </c>
      <c r="N82" s="43" t="e">
        <f>(#REF!-N65)/N65</f>
        <v>#REF!</v>
      </c>
      <c r="O82" s="43" t="e">
        <f>(#REF!-O65)/O65</f>
        <v>#REF!</v>
      </c>
      <c r="P82" s="43" t="e">
        <f>(#REF!-P65)/P65</f>
        <v>#REF!</v>
      </c>
      <c r="Q82" s="43" t="e">
        <f>(#REF!-Q65)/Q65</f>
        <v>#REF!</v>
      </c>
      <c r="R82" s="43" t="e">
        <f>(#REF!-R65)/R65</f>
        <v>#REF!</v>
      </c>
      <c r="S82" s="43" t="e">
        <f>(#REF!-S65)/S65</f>
        <v>#REF!</v>
      </c>
      <c r="T82" s="43" t="e">
        <f>(#REF!-T65)/T65</f>
        <v>#REF!</v>
      </c>
      <c r="U82" s="43" t="e">
        <f>(#REF!-U65)/U65</f>
        <v>#REF!</v>
      </c>
      <c r="V82" s="43" t="e">
        <f>(#REF!-V65)/V65</f>
        <v>#REF!</v>
      </c>
      <c r="W82" s="43" t="e">
        <f>(#REF!-W65)/W65</f>
        <v>#REF!</v>
      </c>
      <c r="X82" s="43" t="e">
        <f>(#REF!-X65)/X65</f>
        <v>#REF!</v>
      </c>
      <c r="Y82" s="43" t="e">
        <f>(#REF!-Y65)/Y65</f>
        <v>#REF!</v>
      </c>
      <c r="Z82" s="43" t="e">
        <f>(#REF!-Z65)/Z65</f>
        <v>#REF!</v>
      </c>
      <c r="AA82" s="43" t="e">
        <f>(#REF!-AA65)/AA65</f>
        <v>#REF!</v>
      </c>
      <c r="AB82" s="43" t="e">
        <f>(#REF!-AB65)/AB65</f>
        <v>#REF!</v>
      </c>
      <c r="AC82" s="43" t="e">
        <f>(#REF!-AC65)/AC65</f>
        <v>#REF!</v>
      </c>
      <c r="AD82" s="43" t="e">
        <f>(#REF!-AD65)/AD65</f>
        <v>#REF!</v>
      </c>
      <c r="AE82" s="43" t="e">
        <f>(#REF!-AE65)/AE65</f>
        <v>#REF!</v>
      </c>
      <c r="AF82" s="43" t="e">
        <f>(#REF!-AF65)/AF65</f>
        <v>#REF!</v>
      </c>
      <c r="AG82" s="43" t="e">
        <f>(#REF!-AG65)/AG65</f>
        <v>#REF!</v>
      </c>
      <c r="AH82" s="43" t="e">
        <f>(#REF!-AH65)/AH65</f>
        <v>#REF!</v>
      </c>
      <c r="AI82" s="43" t="e">
        <f>(#REF!-AI65)/AI65</f>
        <v>#REF!</v>
      </c>
      <c r="AJ82" s="43" t="e">
        <f>(#REF!-AJ65)/AJ65</f>
        <v>#REF!</v>
      </c>
    </row>
    <row r="83" spans="1:36" hidden="1" x14ac:dyDescent="0.4">
      <c r="A83" s="18"/>
      <c r="B83" s="109">
        <v>42</v>
      </c>
      <c r="C83" s="30">
        <v>9</v>
      </c>
      <c r="D83" s="44">
        <f t="shared" ref="D83:AJ83" si="26">(D20-D66)/D66</f>
        <v>-6.2890465581322136E-2</v>
      </c>
      <c r="E83" s="44">
        <f t="shared" si="26"/>
        <v>-7.8790521308468364E-2</v>
      </c>
      <c r="F83" s="44">
        <f t="shared" si="26"/>
        <v>-9.024300900004921E-2</v>
      </c>
      <c r="G83" s="44">
        <f t="shared" si="26"/>
        <v>-9.8885070264248143E-2</v>
      </c>
      <c r="H83" s="44">
        <f t="shared" si="26"/>
        <v>-0.10563815638873164</v>
      </c>
      <c r="I83" s="44">
        <f t="shared" si="26"/>
        <v>-0.11106058514878474</v>
      </c>
      <c r="J83" s="44">
        <f t="shared" si="26"/>
        <v>-0.11551038094739341</v>
      </c>
      <c r="K83" s="44">
        <f t="shared" si="26"/>
        <v>-0.11922770007133411</v>
      </c>
      <c r="L83" s="44">
        <f t="shared" si="26"/>
        <v>-0.12237964746539766</v>
      </c>
      <c r="M83" s="44">
        <f t="shared" si="26"/>
        <v>-0.12508608992743819</v>
      </c>
      <c r="N83" s="44">
        <f t="shared" si="26"/>
        <v>-0.12743524625587593</v>
      </c>
      <c r="O83" s="44">
        <f t="shared" si="26"/>
        <v>-0.12949348539193767</v>
      </c>
      <c r="P83" s="44">
        <f t="shared" si="26"/>
        <v>-0.13131169664041192</v>
      </c>
      <c r="Q83" s="44">
        <f t="shared" si="26"/>
        <v>-0.13292955403230503</v>
      </c>
      <c r="R83" s="44">
        <f t="shared" si="26"/>
        <v>-0.13437844459475756</v>
      </c>
      <c r="S83" s="44">
        <f t="shared" si="26"/>
        <v>-0.13568352467954733</v>
      </c>
      <c r="T83" s="44">
        <f t="shared" si="26"/>
        <v>-0.13686519293598826</v>
      </c>
      <c r="U83" s="44">
        <f t="shared" si="26"/>
        <v>-0.13794016428439809</v>
      </c>
      <c r="V83" s="45">
        <f t="shared" si="26"/>
        <v>-0.13892226553791323</v>
      </c>
      <c r="W83" s="44">
        <f t="shared" si="26"/>
        <v>-0.13982303335428409</v>
      </c>
      <c r="X83" s="44">
        <f t="shared" si="26"/>
        <v>-0.14065216953515855</v>
      </c>
      <c r="Y83" s="44">
        <f t="shared" si="26"/>
        <v>-0.14141789185898687</v>
      </c>
      <c r="Z83" s="44">
        <f t="shared" si="26"/>
        <v>-0.14212720738179657</v>
      </c>
      <c r="AA83" s="44">
        <f t="shared" si="26"/>
        <v>-1</v>
      </c>
      <c r="AB83" s="44">
        <f t="shared" si="26"/>
        <v>-1</v>
      </c>
      <c r="AC83" s="44">
        <f t="shared" si="26"/>
        <v>-1</v>
      </c>
      <c r="AD83" s="44">
        <f t="shared" si="26"/>
        <v>-1</v>
      </c>
      <c r="AE83" s="44">
        <f t="shared" si="26"/>
        <v>-1</v>
      </c>
      <c r="AF83" s="44">
        <f t="shared" si="26"/>
        <v>-1</v>
      </c>
      <c r="AG83" s="44">
        <f t="shared" si="26"/>
        <v>-1</v>
      </c>
      <c r="AH83" s="44">
        <f t="shared" si="26"/>
        <v>-1</v>
      </c>
      <c r="AI83" s="44">
        <f t="shared" si="26"/>
        <v>-1</v>
      </c>
      <c r="AJ83" s="44">
        <f t="shared" si="26"/>
        <v>-1</v>
      </c>
    </row>
    <row r="84" spans="1:36" hidden="1" x14ac:dyDescent="0.4">
      <c r="A84" s="18"/>
      <c r="B84" s="109"/>
      <c r="C84" s="30">
        <v>11</v>
      </c>
      <c r="D84" s="45">
        <f t="shared" ref="D84:AJ84" si="27">(D21-D67)/D67</f>
        <v>-5.0898857574859978E-2</v>
      </c>
      <c r="E84" s="45">
        <f t="shared" si="27"/>
        <v>-6.5789903883056486E-2</v>
      </c>
      <c r="F84" s="45">
        <f t="shared" si="27"/>
        <v>-7.6515622552596529E-2</v>
      </c>
      <c r="G84" s="45">
        <f t="shared" si="27"/>
        <v>-8.4609263021022535E-2</v>
      </c>
      <c r="H84" s="45">
        <f t="shared" si="27"/>
        <v>-9.0933801747716092E-2</v>
      </c>
      <c r="I84" s="45">
        <f t="shared" si="27"/>
        <v>-9.6012125946982191E-2</v>
      </c>
      <c r="J84" s="45">
        <f t="shared" si="27"/>
        <v>-0.10017953997597649</v>
      </c>
      <c r="K84" s="45">
        <f t="shared" si="27"/>
        <v>-0.10366095992612409</v>
      </c>
      <c r="L84" s="45">
        <f t="shared" si="27"/>
        <v>-0.10661288634773193</v>
      </c>
      <c r="M84" s="45">
        <f t="shared" si="27"/>
        <v>-0.10914757935285818</v>
      </c>
      <c r="N84" s="45">
        <f t="shared" si="27"/>
        <v>-0.11134765942001389</v>
      </c>
      <c r="O84" s="45">
        <f t="shared" si="27"/>
        <v>-0.11327528375129919</v>
      </c>
      <c r="P84" s="45">
        <f t="shared" si="27"/>
        <v>-0.11497811224220102</v>
      </c>
      <c r="Q84" s="45">
        <f t="shared" si="27"/>
        <v>-0.11649330122997334</v>
      </c>
      <c r="R84" s="45">
        <f t="shared" si="27"/>
        <v>-0.11785024593703836</v>
      </c>
      <c r="S84" s="45">
        <f t="shared" si="27"/>
        <v>-0.1190725063059333</v>
      </c>
      <c r="T84" s="45">
        <f t="shared" si="27"/>
        <v>-0.1201791864981003</v>
      </c>
      <c r="U84" s="45">
        <f t="shared" si="27"/>
        <v>-0.12118594071354809</v>
      </c>
      <c r="V84" s="45">
        <f t="shared" si="27"/>
        <v>-0.12210571832290953</v>
      </c>
      <c r="W84" s="45">
        <f t="shared" si="27"/>
        <v>-0.12294932387352493</v>
      </c>
      <c r="X84" s="45">
        <f t="shared" si="27"/>
        <v>-0.12372584349566185</v>
      </c>
      <c r="Y84" s="45">
        <f t="shared" si="27"/>
        <v>-0.12444297347174624</v>
      </c>
      <c r="Z84" s="45">
        <f t="shared" si="27"/>
        <v>-0.12510727619360698</v>
      </c>
      <c r="AA84" s="45">
        <f t="shared" si="27"/>
        <v>-1</v>
      </c>
      <c r="AB84" s="45">
        <f t="shared" si="27"/>
        <v>-1</v>
      </c>
      <c r="AC84" s="45">
        <f t="shared" si="27"/>
        <v>-1</v>
      </c>
      <c r="AD84" s="45">
        <f t="shared" si="27"/>
        <v>-1</v>
      </c>
      <c r="AE84" s="45">
        <f t="shared" si="27"/>
        <v>-1</v>
      </c>
      <c r="AF84" s="45">
        <f t="shared" si="27"/>
        <v>-1</v>
      </c>
      <c r="AG84" s="45">
        <f t="shared" si="27"/>
        <v>-1</v>
      </c>
      <c r="AH84" s="45">
        <f t="shared" si="27"/>
        <v>-1</v>
      </c>
      <c r="AI84" s="45">
        <f t="shared" si="27"/>
        <v>-1</v>
      </c>
      <c r="AJ84" s="45">
        <f t="shared" si="27"/>
        <v>-1</v>
      </c>
    </row>
    <row r="85" spans="1:36" hidden="1" x14ac:dyDescent="0.4">
      <c r="A85" s="18"/>
      <c r="B85" s="109"/>
      <c r="C85" s="30">
        <v>15</v>
      </c>
      <c r="D85" s="45">
        <f t="shared" ref="D85:AJ85" si="28">(D22-D68)/D68</f>
        <v>4.7090846915537644E-2</v>
      </c>
      <c r="E85" s="45">
        <f t="shared" si="28"/>
        <v>1.912096028107696E-2</v>
      </c>
      <c r="F85" s="45">
        <f t="shared" si="28"/>
        <v>-6.2248910795427773E-4</v>
      </c>
      <c r="G85" s="45">
        <f t="shared" si="28"/>
        <v>-1.5303515576720947E-2</v>
      </c>
      <c r="H85" s="45">
        <f t="shared" si="28"/>
        <v>-2.6647945120767919E-2</v>
      </c>
      <c r="I85" s="45">
        <f t="shared" si="28"/>
        <v>-3.5677184961948168E-2</v>
      </c>
      <c r="J85" s="45">
        <f t="shared" si="28"/>
        <v>-4.3034343351057991E-2</v>
      </c>
      <c r="K85" s="45">
        <f t="shared" si="28"/>
        <v>-4.9144525742013612E-2</v>
      </c>
      <c r="L85" s="45">
        <f t="shared" si="28"/>
        <v>-5.4299992134382594E-2</v>
      </c>
      <c r="M85" s="45">
        <f t="shared" si="28"/>
        <v>-5.8708289484378937E-2</v>
      </c>
      <c r="N85" s="45">
        <f t="shared" si="28"/>
        <v>-6.2520870976267809E-2</v>
      </c>
      <c r="O85" s="45">
        <f t="shared" si="28"/>
        <v>-6.5850847216019137E-2</v>
      </c>
      <c r="P85" s="45">
        <f t="shared" si="28"/>
        <v>-6.8784397712942522E-2</v>
      </c>
      <c r="Q85" s="45">
        <f t="shared" si="28"/>
        <v>-7.1388335794481395E-2</v>
      </c>
      <c r="R85" s="45">
        <f t="shared" si="28"/>
        <v>-7.3715259186494728E-2</v>
      </c>
      <c r="S85" s="45">
        <f t="shared" si="28"/>
        <v>-7.5807139811638363E-2</v>
      </c>
      <c r="T85" s="45">
        <f t="shared" si="28"/>
        <v>-7.7697878068979417E-2</v>
      </c>
      <c r="U85" s="45">
        <f t="shared" si="28"/>
        <v>-7.9415154100876517E-2</v>
      </c>
      <c r="V85" s="45">
        <f t="shared" si="28"/>
        <v>-8.0981791884361415E-2</v>
      </c>
      <c r="W85" s="45">
        <f t="shared" si="28"/>
        <v>-8.2416779433940116E-2</v>
      </c>
      <c r="X85" s="45">
        <f t="shared" si="28"/>
        <v>-8.3736042181133424E-2</v>
      </c>
      <c r="Y85" s="45">
        <f t="shared" si="28"/>
        <v>-8.4953036498311915E-2</v>
      </c>
      <c r="Z85" s="45">
        <f t="shared" si="28"/>
        <v>-8.6079210344059034E-2</v>
      </c>
      <c r="AA85" s="45">
        <f t="shared" si="28"/>
        <v>-1</v>
      </c>
      <c r="AB85" s="45">
        <f t="shared" si="28"/>
        <v>-1</v>
      </c>
      <c r="AC85" s="45">
        <f t="shared" si="28"/>
        <v>-1</v>
      </c>
      <c r="AD85" s="45">
        <f t="shared" si="28"/>
        <v>-1</v>
      </c>
      <c r="AE85" s="45">
        <f t="shared" si="28"/>
        <v>-1</v>
      </c>
      <c r="AF85" s="45">
        <f t="shared" si="28"/>
        <v>-1</v>
      </c>
      <c r="AG85" s="45">
        <f t="shared" si="28"/>
        <v>-1</v>
      </c>
      <c r="AH85" s="45">
        <f t="shared" si="28"/>
        <v>-1</v>
      </c>
      <c r="AI85" s="45">
        <f t="shared" si="28"/>
        <v>-1</v>
      </c>
      <c r="AJ85" s="45">
        <f t="shared" si="28"/>
        <v>-1</v>
      </c>
    </row>
    <row r="86" spans="1:36" hidden="1" x14ac:dyDescent="0.4">
      <c r="A86" s="18"/>
      <c r="B86" s="109"/>
      <c r="C86" s="30">
        <v>30</v>
      </c>
      <c r="D86" s="45" t="e">
        <f>(#REF!-D69)/D69</f>
        <v>#REF!</v>
      </c>
      <c r="E86" s="45" t="e">
        <f>(#REF!-E69)/E69</f>
        <v>#REF!</v>
      </c>
      <c r="F86" s="45" t="e">
        <f>(#REF!-F69)/F69</f>
        <v>#REF!</v>
      </c>
      <c r="G86" s="45" t="e">
        <f>(#REF!-G69)/G69</f>
        <v>#REF!</v>
      </c>
      <c r="H86" s="45" t="e">
        <f>(#REF!-H69)/H69</f>
        <v>#REF!</v>
      </c>
      <c r="I86" s="45" t="e">
        <f>(#REF!-I69)/I69</f>
        <v>#REF!</v>
      </c>
      <c r="J86" s="45" t="e">
        <f>(#REF!-J69)/J69</f>
        <v>#REF!</v>
      </c>
      <c r="K86" s="45" t="e">
        <f>(#REF!-K69)/K69</f>
        <v>#REF!</v>
      </c>
      <c r="L86" s="45" t="e">
        <f>(#REF!-L69)/L69</f>
        <v>#REF!</v>
      </c>
      <c r="M86" s="45" t="e">
        <f>(#REF!-M69)/M69</f>
        <v>#REF!</v>
      </c>
      <c r="N86" s="45" t="e">
        <f>(#REF!-N69)/N69</f>
        <v>#REF!</v>
      </c>
      <c r="O86" s="45" t="e">
        <f>(#REF!-O69)/O69</f>
        <v>#REF!</v>
      </c>
      <c r="P86" s="45" t="e">
        <f>(#REF!-P69)/P69</f>
        <v>#REF!</v>
      </c>
      <c r="Q86" s="45" t="e">
        <f>(#REF!-Q69)/Q69</f>
        <v>#REF!</v>
      </c>
      <c r="R86" s="45" t="e">
        <f>(#REF!-R69)/R69</f>
        <v>#REF!</v>
      </c>
      <c r="S86" s="45" t="e">
        <f>(#REF!-S69)/S69</f>
        <v>#REF!</v>
      </c>
      <c r="T86" s="45" t="e">
        <f>(#REF!-T69)/T69</f>
        <v>#REF!</v>
      </c>
      <c r="U86" s="45" t="e">
        <f>(#REF!-U69)/U69</f>
        <v>#REF!</v>
      </c>
      <c r="V86" s="45" t="e">
        <f>(#REF!-V69)/V69</f>
        <v>#REF!</v>
      </c>
      <c r="W86" s="45" t="e">
        <f>(#REF!-W69)/W69</f>
        <v>#REF!</v>
      </c>
      <c r="X86" s="45" t="e">
        <f>(#REF!-X69)/X69</f>
        <v>#REF!</v>
      </c>
      <c r="Y86" s="45" t="e">
        <f>(#REF!-Y69)/Y69</f>
        <v>#REF!</v>
      </c>
      <c r="Z86" s="45" t="e">
        <f>(#REF!-Z69)/Z69</f>
        <v>#REF!</v>
      </c>
      <c r="AA86" s="45" t="e">
        <f>(#REF!-AA69)/AA69</f>
        <v>#REF!</v>
      </c>
      <c r="AB86" s="45" t="e">
        <f>(#REF!-AB69)/AB69</f>
        <v>#REF!</v>
      </c>
      <c r="AC86" s="45" t="e">
        <f>(#REF!-AC69)/AC69</f>
        <v>#REF!</v>
      </c>
      <c r="AD86" s="45" t="e">
        <f>(#REF!-AD69)/AD69</f>
        <v>#REF!</v>
      </c>
      <c r="AE86" s="45" t="e">
        <f>(#REF!-AE69)/AE69</f>
        <v>#REF!</v>
      </c>
      <c r="AF86" s="45" t="e">
        <f>(#REF!-AF69)/AF69</f>
        <v>#REF!</v>
      </c>
      <c r="AG86" s="45" t="e">
        <f>(#REF!-AG69)/AG69</f>
        <v>#REF!</v>
      </c>
      <c r="AH86" s="45" t="e">
        <f>(#REF!-AH69)/AH69</f>
        <v>#REF!</v>
      </c>
      <c r="AI86" s="45" t="e">
        <f>(#REF!-AI69)/AI69</f>
        <v>#REF!</v>
      </c>
      <c r="AJ86" s="45" t="e">
        <f>(#REF!-AJ69)/AJ69</f>
        <v>#REF!</v>
      </c>
    </row>
    <row r="87" spans="1:36" hidden="1" x14ac:dyDescent="0.4">
      <c r="A87" s="18"/>
      <c r="B87" s="109"/>
      <c r="C87" s="30">
        <v>45</v>
      </c>
      <c r="D87" s="43" t="e">
        <f>(#REF!-D70)/D70</f>
        <v>#REF!</v>
      </c>
      <c r="E87" s="43" t="e">
        <f>(#REF!-E70)/E70</f>
        <v>#REF!</v>
      </c>
      <c r="F87" s="43" t="e">
        <f>(#REF!-F70)/F70</f>
        <v>#REF!</v>
      </c>
      <c r="G87" s="43" t="e">
        <f>(#REF!-G70)/G70</f>
        <v>#REF!</v>
      </c>
      <c r="H87" s="43" t="e">
        <f>(#REF!-H70)/H70</f>
        <v>#REF!</v>
      </c>
      <c r="I87" s="43" t="e">
        <f>(#REF!-I70)/I70</f>
        <v>#REF!</v>
      </c>
      <c r="J87" s="43" t="e">
        <f>(#REF!-J70)/J70</f>
        <v>#REF!</v>
      </c>
      <c r="K87" s="43" t="e">
        <f>(#REF!-K70)/K70</f>
        <v>#REF!</v>
      </c>
      <c r="L87" s="43" t="e">
        <f>(#REF!-L70)/L70</f>
        <v>#REF!</v>
      </c>
      <c r="M87" s="43" t="e">
        <f>(#REF!-M70)/M70</f>
        <v>#REF!</v>
      </c>
      <c r="N87" s="43" t="e">
        <f>(#REF!-N70)/N70</f>
        <v>#REF!</v>
      </c>
      <c r="O87" s="43" t="e">
        <f>(#REF!-O70)/O70</f>
        <v>#REF!</v>
      </c>
      <c r="P87" s="43" t="e">
        <f>(#REF!-P70)/P70</f>
        <v>#REF!</v>
      </c>
      <c r="Q87" s="43" t="e">
        <f>(#REF!-Q70)/Q70</f>
        <v>#REF!</v>
      </c>
      <c r="R87" s="43" t="e">
        <f>(#REF!-R70)/R70</f>
        <v>#REF!</v>
      </c>
      <c r="S87" s="43" t="e">
        <f>(#REF!-S70)/S70</f>
        <v>#REF!</v>
      </c>
      <c r="T87" s="43" t="e">
        <f>(#REF!-T70)/T70</f>
        <v>#REF!</v>
      </c>
      <c r="U87" s="43" t="e">
        <f>(#REF!-U70)/U70</f>
        <v>#REF!</v>
      </c>
      <c r="V87" s="43" t="e">
        <f>(#REF!-V70)/V70</f>
        <v>#REF!</v>
      </c>
      <c r="W87" s="43" t="e">
        <f>(#REF!-W70)/W70</f>
        <v>#REF!</v>
      </c>
      <c r="X87" s="43" t="e">
        <f>(#REF!-X70)/X70</f>
        <v>#REF!</v>
      </c>
      <c r="Y87" s="43" t="e">
        <f>(#REF!-Y70)/Y70</f>
        <v>#REF!</v>
      </c>
      <c r="Z87" s="43" t="e">
        <f>(#REF!-Z70)/Z70</f>
        <v>#REF!</v>
      </c>
      <c r="AA87" s="43" t="e">
        <f>(#REF!-AA70)/AA70</f>
        <v>#REF!</v>
      </c>
      <c r="AB87" s="43" t="e">
        <f>(#REF!-AB70)/AB70</f>
        <v>#REF!</v>
      </c>
      <c r="AC87" s="43" t="e">
        <f>(#REF!-AC70)/AC70</f>
        <v>#REF!</v>
      </c>
      <c r="AD87" s="43" t="e">
        <f>(#REF!-AD70)/AD70</f>
        <v>#REF!</v>
      </c>
      <c r="AE87" s="43" t="e">
        <f>(#REF!-AE70)/AE70</f>
        <v>#REF!</v>
      </c>
      <c r="AF87" s="43" t="e">
        <f>(#REF!-AF70)/AF70</f>
        <v>#REF!</v>
      </c>
      <c r="AG87" s="43" t="e">
        <f>(#REF!-AG70)/AG70</f>
        <v>#REF!</v>
      </c>
      <c r="AH87" s="43" t="e">
        <f>(#REF!-AH70)/AH70</f>
        <v>#REF!</v>
      </c>
      <c r="AI87" s="43" t="e">
        <f>(#REF!-AI70)/AI70</f>
        <v>#REF!</v>
      </c>
      <c r="AJ87" s="43" t="e">
        <f>(#REF!-AJ70)/AJ70</f>
        <v>#REF!</v>
      </c>
    </row>
    <row r="88" spans="1:36" hidden="1" x14ac:dyDescent="0.4">
      <c r="A88" s="18"/>
      <c r="B88" s="18"/>
      <c r="C88" s="18"/>
      <c r="D88" s="46">
        <f>AVERAGE(D76:AJ80,D83:AJ85)</f>
        <v>-0.33302793873281922</v>
      </c>
      <c r="E88" s="46" t="e">
        <f>AVERAGE(D76:AJ87)</f>
        <v>#REF!</v>
      </c>
      <c r="F88" s="18"/>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row>
    <row r="89" spans="1:36" hidden="1" x14ac:dyDescent="0.4">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row>
    <row r="90" spans="1:36" hidden="1" x14ac:dyDescent="0.4">
      <c r="A90" s="18"/>
      <c r="B90" s="110" t="s">
        <v>15</v>
      </c>
      <c r="C90" s="110"/>
      <c r="D90" s="110"/>
      <c r="E90" s="110"/>
      <c r="F90" s="110"/>
      <c r="G90" s="110"/>
      <c r="H90" s="110"/>
      <c r="I90" s="110"/>
      <c r="J90" s="110"/>
      <c r="K90" s="18"/>
      <c r="L90" s="18"/>
      <c r="M90" s="110" t="s">
        <v>14</v>
      </c>
      <c r="N90" s="110"/>
      <c r="O90" s="110"/>
      <c r="P90" s="110"/>
      <c r="Q90" s="110"/>
      <c r="R90" s="110"/>
      <c r="S90" s="110"/>
      <c r="T90" s="110"/>
      <c r="U90" s="110"/>
      <c r="V90" s="18"/>
      <c r="W90" s="18"/>
      <c r="X90" s="18"/>
      <c r="Y90" s="18"/>
      <c r="Z90" s="18"/>
      <c r="AA90" s="18"/>
      <c r="AB90" s="18"/>
      <c r="AC90" s="18"/>
      <c r="AD90" s="18"/>
      <c r="AE90" s="18"/>
      <c r="AF90" s="18"/>
      <c r="AG90" s="18"/>
      <c r="AH90" s="18"/>
      <c r="AI90" s="18"/>
      <c r="AJ90" s="18"/>
    </row>
    <row r="91" spans="1:36" ht="52.2" hidden="1" x14ac:dyDescent="0.4">
      <c r="A91" s="18"/>
      <c r="B91" s="47" t="s">
        <v>5</v>
      </c>
      <c r="C91" s="47" t="s">
        <v>4</v>
      </c>
      <c r="D91" s="48" t="s">
        <v>13</v>
      </c>
      <c r="E91" s="48" t="s">
        <v>12</v>
      </c>
      <c r="F91" s="48" t="s">
        <v>11</v>
      </c>
      <c r="G91" s="48" t="s">
        <v>10</v>
      </c>
      <c r="H91" s="48" t="s">
        <v>9</v>
      </c>
      <c r="I91" s="48" t="s">
        <v>8</v>
      </c>
      <c r="J91" s="48" t="s">
        <v>7</v>
      </c>
      <c r="L91" s="18"/>
      <c r="M91" s="47" t="s">
        <v>5</v>
      </c>
      <c r="N91" s="47" t="s">
        <v>4</v>
      </c>
      <c r="O91" s="48" t="s">
        <v>13</v>
      </c>
      <c r="P91" s="48" t="s">
        <v>12</v>
      </c>
      <c r="Q91" s="48" t="s">
        <v>11</v>
      </c>
      <c r="R91" s="48" t="s">
        <v>10</v>
      </c>
      <c r="S91" s="48" t="s">
        <v>9</v>
      </c>
      <c r="T91" s="48" t="s">
        <v>8</v>
      </c>
      <c r="U91" s="48" t="s">
        <v>7</v>
      </c>
      <c r="V91" s="18"/>
      <c r="W91" s="18"/>
      <c r="X91" s="18"/>
      <c r="Y91" s="18"/>
      <c r="Z91" s="18"/>
      <c r="AA91" s="18"/>
      <c r="AB91" s="18"/>
      <c r="AC91" s="18"/>
      <c r="AD91" s="18"/>
      <c r="AE91" s="18"/>
      <c r="AF91" s="18"/>
      <c r="AG91" s="18"/>
      <c r="AH91" s="18"/>
      <c r="AI91" s="18"/>
      <c r="AJ91" s="18"/>
    </row>
    <row r="92" spans="1:36" hidden="1" x14ac:dyDescent="0.4">
      <c r="A92" s="18"/>
      <c r="B92" s="122">
        <v>22</v>
      </c>
      <c r="C92" s="49">
        <v>9</v>
      </c>
      <c r="D92" s="50">
        <v>240</v>
      </c>
      <c r="E92" s="51">
        <v>217.2</v>
      </c>
      <c r="F92" s="52">
        <f t="shared" ref="F92:F103" si="29">D92-E92</f>
        <v>22.800000000000011</v>
      </c>
      <c r="G92" s="52">
        <v>681.3</v>
      </c>
      <c r="H92" s="52">
        <f t="shared" ref="H92:H103" si="30">G92/(E92/100)</f>
        <v>313.67403314917129</v>
      </c>
      <c r="I92" s="53">
        <f t="shared" ref="I92:I103" si="31">H92/100</f>
        <v>3.1367403314917128</v>
      </c>
      <c r="J92" s="53">
        <v>1.3050999999999999</v>
      </c>
      <c r="L92" s="18"/>
      <c r="M92" s="122">
        <v>22</v>
      </c>
      <c r="N92" s="49">
        <v>9</v>
      </c>
      <c r="O92" s="50">
        <v>240</v>
      </c>
      <c r="P92" s="51">
        <v>217.2</v>
      </c>
      <c r="Q92" s="52">
        <f t="shared" ref="Q92:Q103" si="32">O92-P92</f>
        <v>22.800000000000011</v>
      </c>
      <c r="R92" s="52">
        <v>681.3</v>
      </c>
      <c r="S92" s="52">
        <f t="shared" ref="S92:S103" si="33">R92/(P92/100)</f>
        <v>313.67403314917129</v>
      </c>
      <c r="T92" s="53">
        <f t="shared" ref="T92:T103" si="34">S92/100</f>
        <v>3.1367403314917128</v>
      </c>
      <c r="U92" s="53">
        <v>1.3050999999999999</v>
      </c>
      <c r="V92" s="18"/>
      <c r="W92" s="18"/>
      <c r="X92" s="18"/>
      <c r="Y92" s="18"/>
      <c r="Z92" s="18"/>
      <c r="AA92" s="18"/>
      <c r="AB92" s="18"/>
      <c r="AC92" s="18"/>
      <c r="AD92" s="18"/>
      <c r="AE92" s="18"/>
      <c r="AF92" s="18"/>
      <c r="AG92" s="18"/>
      <c r="AH92" s="18"/>
      <c r="AI92" s="18"/>
      <c r="AJ92" s="18"/>
    </row>
    <row r="93" spans="1:36" hidden="1" x14ac:dyDescent="0.4">
      <c r="A93" s="18"/>
      <c r="B93" s="123"/>
      <c r="C93" s="54">
        <v>15</v>
      </c>
      <c r="D93" s="55">
        <v>240</v>
      </c>
      <c r="E93" s="56">
        <v>216.6</v>
      </c>
      <c r="F93" s="57">
        <f t="shared" si="29"/>
        <v>23.400000000000006</v>
      </c>
      <c r="G93" s="57">
        <v>980.1</v>
      </c>
      <c r="H93" s="57">
        <f t="shared" si="30"/>
        <v>452.49307479224382</v>
      </c>
      <c r="I93" s="58">
        <f t="shared" si="31"/>
        <v>4.5249307479224381</v>
      </c>
      <c r="J93" s="58">
        <v>1.514</v>
      </c>
      <c r="L93" s="18"/>
      <c r="M93" s="123"/>
      <c r="N93" s="54">
        <v>15</v>
      </c>
      <c r="O93" s="55">
        <v>240</v>
      </c>
      <c r="P93" s="56">
        <v>216.6</v>
      </c>
      <c r="Q93" s="57">
        <f t="shared" si="32"/>
        <v>23.400000000000006</v>
      </c>
      <c r="R93" s="57">
        <v>980.1</v>
      </c>
      <c r="S93" s="57">
        <f t="shared" si="33"/>
        <v>452.49307479224382</v>
      </c>
      <c r="T93" s="58">
        <f t="shared" si="34"/>
        <v>4.5249307479224381</v>
      </c>
      <c r="U93" s="58">
        <v>1.514</v>
      </c>
      <c r="V93" s="18"/>
      <c r="W93" s="18"/>
      <c r="X93" s="18"/>
      <c r="Y93" s="18"/>
      <c r="Z93" s="18"/>
      <c r="AA93" s="18"/>
      <c r="AB93" s="18"/>
      <c r="AC93" s="18"/>
      <c r="AD93" s="18"/>
      <c r="AE93" s="18"/>
      <c r="AF93" s="18"/>
      <c r="AG93" s="18"/>
      <c r="AH93" s="18"/>
      <c r="AI93" s="18"/>
      <c r="AJ93" s="18"/>
    </row>
    <row r="94" spans="1:36" hidden="1" x14ac:dyDescent="0.4">
      <c r="A94" s="18"/>
      <c r="B94" s="114">
        <v>32</v>
      </c>
      <c r="C94" s="59">
        <v>9</v>
      </c>
      <c r="D94" s="60">
        <v>240</v>
      </c>
      <c r="E94" s="61">
        <v>212.7</v>
      </c>
      <c r="F94" s="62">
        <f t="shared" si="29"/>
        <v>27.300000000000011</v>
      </c>
      <c r="G94" s="62">
        <v>979.4</v>
      </c>
      <c r="H94" s="62">
        <f t="shared" si="30"/>
        <v>460.46074283027741</v>
      </c>
      <c r="I94" s="63">
        <f t="shared" si="31"/>
        <v>4.6046074283027743</v>
      </c>
      <c r="J94" s="64">
        <v>1.3381000000000001</v>
      </c>
      <c r="L94" s="18"/>
      <c r="M94" s="114">
        <v>32</v>
      </c>
      <c r="N94" s="59">
        <v>9</v>
      </c>
      <c r="O94" s="60">
        <v>240</v>
      </c>
      <c r="P94" s="61">
        <v>212.7</v>
      </c>
      <c r="Q94" s="62">
        <f t="shared" si="32"/>
        <v>27.300000000000011</v>
      </c>
      <c r="R94" s="62">
        <v>979.4</v>
      </c>
      <c r="S94" s="62">
        <f t="shared" si="33"/>
        <v>460.46074283027741</v>
      </c>
      <c r="T94" s="63">
        <f t="shared" si="34"/>
        <v>4.6046074283027743</v>
      </c>
      <c r="U94" s="64">
        <v>1.3381000000000001</v>
      </c>
      <c r="V94" s="18"/>
      <c r="W94" s="18"/>
      <c r="X94" s="18"/>
      <c r="Y94" s="18"/>
      <c r="Z94" s="18"/>
      <c r="AA94" s="18"/>
      <c r="AB94" s="18"/>
      <c r="AC94" s="18"/>
      <c r="AD94" s="18"/>
      <c r="AE94" s="18"/>
      <c r="AF94" s="18"/>
      <c r="AG94" s="18"/>
      <c r="AH94" s="18"/>
      <c r="AI94" s="18"/>
      <c r="AJ94" s="18"/>
    </row>
    <row r="95" spans="1:36" hidden="1" x14ac:dyDescent="0.4">
      <c r="A95" s="18"/>
      <c r="B95" s="115"/>
      <c r="C95" s="65">
        <v>11</v>
      </c>
      <c r="D95" s="66">
        <v>240</v>
      </c>
      <c r="E95" s="67">
        <v>213.1</v>
      </c>
      <c r="F95" s="41">
        <f t="shared" si="29"/>
        <v>26.900000000000006</v>
      </c>
      <c r="G95" s="41">
        <v>1011.5</v>
      </c>
      <c r="H95" s="41">
        <f t="shared" si="30"/>
        <v>474.65978413890195</v>
      </c>
      <c r="I95" s="68">
        <f t="shared" si="31"/>
        <v>4.7465978413890193</v>
      </c>
      <c r="J95" s="69">
        <v>1.4226000000000001</v>
      </c>
      <c r="L95" s="18"/>
      <c r="M95" s="115"/>
      <c r="N95" s="65">
        <v>11</v>
      </c>
      <c r="O95" s="66">
        <v>240</v>
      </c>
      <c r="P95" s="67">
        <v>213.1</v>
      </c>
      <c r="Q95" s="41">
        <f t="shared" si="32"/>
        <v>26.900000000000006</v>
      </c>
      <c r="R95" s="41">
        <v>1011.5</v>
      </c>
      <c r="S95" s="41">
        <f t="shared" si="33"/>
        <v>474.65978413890195</v>
      </c>
      <c r="T95" s="68">
        <f t="shared" si="34"/>
        <v>4.7465978413890193</v>
      </c>
      <c r="U95" s="69">
        <v>1.4226000000000001</v>
      </c>
      <c r="V95" s="18"/>
      <c r="W95" s="18"/>
      <c r="X95" s="18"/>
      <c r="Y95" s="18"/>
      <c r="Z95" s="18"/>
      <c r="AA95" s="18"/>
      <c r="AB95" s="18"/>
      <c r="AC95" s="18"/>
      <c r="AD95" s="18"/>
      <c r="AE95" s="18"/>
      <c r="AF95" s="18"/>
      <c r="AG95" s="18"/>
      <c r="AH95" s="18"/>
      <c r="AI95" s="18"/>
      <c r="AJ95" s="18"/>
    </row>
    <row r="96" spans="1:36" hidden="1" x14ac:dyDescent="0.4">
      <c r="A96" s="18"/>
      <c r="B96" s="115"/>
      <c r="C96" s="65">
        <v>15</v>
      </c>
      <c r="D96" s="66">
        <v>240</v>
      </c>
      <c r="E96" s="67">
        <f>P96+1</f>
        <v>216.8</v>
      </c>
      <c r="F96" s="41">
        <f t="shared" si="29"/>
        <v>23.199999999999989</v>
      </c>
      <c r="G96" s="41">
        <v>1462.7</v>
      </c>
      <c r="H96" s="41">
        <f t="shared" si="30"/>
        <v>674.67712177121768</v>
      </c>
      <c r="I96" s="68">
        <f t="shared" si="31"/>
        <v>6.746771217712177</v>
      </c>
      <c r="J96" s="69">
        <v>1.4347000000000001</v>
      </c>
      <c r="L96" s="18"/>
      <c r="M96" s="115"/>
      <c r="N96" s="65">
        <v>15</v>
      </c>
      <c r="O96" s="66">
        <v>240</v>
      </c>
      <c r="P96" s="67">
        <v>215.8</v>
      </c>
      <c r="Q96" s="41">
        <f t="shared" si="32"/>
        <v>24.199999999999989</v>
      </c>
      <c r="R96" s="41">
        <v>1462.7</v>
      </c>
      <c r="S96" s="41">
        <f t="shared" si="33"/>
        <v>677.80352177942541</v>
      </c>
      <c r="T96" s="68">
        <f t="shared" si="34"/>
        <v>6.7780352177942538</v>
      </c>
      <c r="U96" s="69">
        <v>1.4347000000000001</v>
      </c>
      <c r="V96" s="18"/>
      <c r="W96" s="18"/>
      <c r="X96" s="18"/>
      <c r="Y96" s="18"/>
      <c r="Z96" s="18"/>
      <c r="AA96" s="18"/>
      <c r="AB96" s="18"/>
      <c r="AC96" s="18"/>
      <c r="AD96" s="18"/>
      <c r="AE96" s="18"/>
      <c r="AF96" s="18"/>
      <c r="AG96" s="18"/>
      <c r="AH96" s="18"/>
      <c r="AI96" s="18"/>
      <c r="AJ96" s="18"/>
    </row>
    <row r="97" spans="1:36" hidden="1" x14ac:dyDescent="0.4">
      <c r="A97" s="18"/>
      <c r="B97" s="115"/>
      <c r="C97" s="65">
        <v>30</v>
      </c>
      <c r="D97" s="66">
        <v>240</v>
      </c>
      <c r="E97" s="67">
        <f>P97+1</f>
        <v>217</v>
      </c>
      <c r="F97" s="41">
        <f t="shared" si="29"/>
        <v>23</v>
      </c>
      <c r="G97" s="41">
        <v>2153.4</v>
      </c>
      <c r="H97" s="41">
        <f t="shared" si="30"/>
        <v>992.35023041474665</v>
      </c>
      <c r="I97" s="68">
        <f t="shared" si="31"/>
        <v>9.9235023041474673</v>
      </c>
      <c r="J97" s="69">
        <v>1.4141999999999999</v>
      </c>
      <c r="L97" s="18"/>
      <c r="M97" s="115"/>
      <c r="N97" s="65">
        <v>30</v>
      </c>
      <c r="O97" s="66">
        <v>240</v>
      </c>
      <c r="P97" s="67">
        <v>216</v>
      </c>
      <c r="Q97" s="41">
        <f t="shared" si="32"/>
        <v>24</v>
      </c>
      <c r="R97" s="41">
        <v>2153.4</v>
      </c>
      <c r="S97" s="41">
        <f t="shared" si="33"/>
        <v>996.94444444444446</v>
      </c>
      <c r="T97" s="68">
        <f t="shared" si="34"/>
        <v>9.969444444444445</v>
      </c>
      <c r="U97" s="69">
        <v>1.4141999999999999</v>
      </c>
      <c r="V97" s="18"/>
      <c r="W97" s="18"/>
      <c r="X97" s="18"/>
      <c r="Y97" s="18"/>
      <c r="Z97" s="18"/>
      <c r="AA97" s="18"/>
      <c r="AB97" s="18"/>
      <c r="AC97" s="18"/>
      <c r="AD97" s="18"/>
      <c r="AE97" s="18"/>
      <c r="AF97" s="18"/>
      <c r="AG97" s="18"/>
      <c r="AH97" s="18"/>
      <c r="AI97" s="18"/>
      <c r="AJ97" s="18"/>
    </row>
    <row r="98" spans="1:36" hidden="1" x14ac:dyDescent="0.4">
      <c r="A98" s="18"/>
      <c r="B98" s="116"/>
      <c r="C98" s="70">
        <v>45</v>
      </c>
      <c r="D98" s="71">
        <v>180</v>
      </c>
      <c r="E98" s="72">
        <f>P98+6</f>
        <v>157.5</v>
      </c>
      <c r="F98" s="73">
        <f t="shared" si="29"/>
        <v>22.5</v>
      </c>
      <c r="G98" s="73">
        <v>1998.5</v>
      </c>
      <c r="H98" s="73">
        <f t="shared" si="30"/>
        <v>1268.8888888888889</v>
      </c>
      <c r="I98" s="74">
        <f t="shared" si="31"/>
        <v>12.68888888888889</v>
      </c>
      <c r="J98" s="75">
        <v>1.4853000000000001</v>
      </c>
      <c r="L98" s="18"/>
      <c r="M98" s="116"/>
      <c r="N98" s="70">
        <v>45</v>
      </c>
      <c r="O98" s="71">
        <v>180</v>
      </c>
      <c r="P98" s="72">
        <v>151.5</v>
      </c>
      <c r="Q98" s="73">
        <f t="shared" si="32"/>
        <v>28.5</v>
      </c>
      <c r="R98" s="73">
        <v>1998.5</v>
      </c>
      <c r="S98" s="73">
        <f t="shared" si="33"/>
        <v>1319.1419141914191</v>
      </c>
      <c r="T98" s="74">
        <f t="shared" si="34"/>
        <v>13.19141914191419</v>
      </c>
      <c r="U98" s="75">
        <v>1.4853000000000001</v>
      </c>
      <c r="V98" s="18"/>
      <c r="W98" s="18"/>
      <c r="X98" s="18"/>
      <c r="Y98" s="18"/>
      <c r="Z98" s="18"/>
      <c r="AA98" s="18"/>
      <c r="AB98" s="18"/>
      <c r="AC98" s="18"/>
      <c r="AD98" s="18"/>
      <c r="AE98" s="18"/>
      <c r="AF98" s="18"/>
      <c r="AG98" s="18"/>
      <c r="AH98" s="18"/>
      <c r="AI98" s="18"/>
      <c r="AJ98" s="18"/>
    </row>
    <row r="99" spans="1:36" hidden="1" x14ac:dyDescent="0.4">
      <c r="A99" s="18"/>
      <c r="B99" s="124">
        <v>42</v>
      </c>
      <c r="C99" s="49">
        <v>9</v>
      </c>
      <c r="D99" s="76">
        <v>240</v>
      </c>
      <c r="E99" s="77">
        <f>P99+1</f>
        <v>217.5</v>
      </c>
      <c r="F99" s="40">
        <f t="shared" si="29"/>
        <v>22.5</v>
      </c>
      <c r="G99" s="40">
        <v>1104.0999999999999</v>
      </c>
      <c r="H99" s="40">
        <f t="shared" si="30"/>
        <v>507.63218390804599</v>
      </c>
      <c r="I99" s="78">
        <f t="shared" si="31"/>
        <v>5.0763218390804603</v>
      </c>
      <c r="J99" s="78">
        <v>1.3724000000000001</v>
      </c>
      <c r="L99" s="18"/>
      <c r="M99" s="124">
        <v>42</v>
      </c>
      <c r="N99" s="49">
        <v>9</v>
      </c>
      <c r="O99" s="76">
        <v>240</v>
      </c>
      <c r="P99" s="77">
        <v>216.5</v>
      </c>
      <c r="Q99" s="40">
        <f t="shared" si="32"/>
        <v>23.5</v>
      </c>
      <c r="R99" s="40">
        <v>1104.0999999999999</v>
      </c>
      <c r="S99" s="40">
        <f t="shared" si="33"/>
        <v>509.97690531177824</v>
      </c>
      <c r="T99" s="78">
        <f t="shared" si="34"/>
        <v>5.0997690531177824</v>
      </c>
      <c r="U99" s="78">
        <v>1.3724000000000001</v>
      </c>
      <c r="V99" s="18"/>
      <c r="W99" s="18"/>
      <c r="X99" s="18"/>
      <c r="Y99" s="18"/>
      <c r="Z99" s="18"/>
      <c r="AA99" s="18"/>
      <c r="AB99" s="18"/>
      <c r="AC99" s="18"/>
      <c r="AD99" s="18"/>
      <c r="AE99" s="18"/>
      <c r="AF99" s="18"/>
      <c r="AG99" s="18"/>
      <c r="AH99" s="18"/>
      <c r="AI99" s="18"/>
      <c r="AJ99" s="18"/>
    </row>
    <row r="100" spans="1:36" hidden="1" x14ac:dyDescent="0.4">
      <c r="A100" s="18"/>
      <c r="B100" s="125"/>
      <c r="C100" s="65">
        <v>11</v>
      </c>
      <c r="D100" s="66">
        <v>240</v>
      </c>
      <c r="E100" s="67">
        <f>P100+1</f>
        <v>217</v>
      </c>
      <c r="F100" s="41">
        <f t="shared" si="29"/>
        <v>23</v>
      </c>
      <c r="G100" s="41">
        <v>1345</v>
      </c>
      <c r="H100" s="41">
        <f t="shared" si="30"/>
        <v>619.81566820276498</v>
      </c>
      <c r="I100" s="68">
        <f t="shared" si="31"/>
        <v>6.1981566820276495</v>
      </c>
      <c r="J100" s="68">
        <v>1.4172</v>
      </c>
      <c r="L100" s="18"/>
      <c r="M100" s="125"/>
      <c r="N100" s="65">
        <v>11</v>
      </c>
      <c r="O100" s="66">
        <v>240</v>
      </c>
      <c r="P100" s="67">
        <v>216</v>
      </c>
      <c r="Q100" s="41">
        <f t="shared" si="32"/>
        <v>24</v>
      </c>
      <c r="R100" s="41">
        <v>1345</v>
      </c>
      <c r="S100" s="41">
        <f t="shared" si="33"/>
        <v>622.68518518518511</v>
      </c>
      <c r="T100" s="68">
        <f t="shared" si="34"/>
        <v>6.2268518518518512</v>
      </c>
      <c r="U100" s="68">
        <v>1.4172</v>
      </c>
      <c r="V100" s="18"/>
      <c r="W100" s="18"/>
      <c r="X100" s="18"/>
      <c r="Y100" s="18"/>
      <c r="Z100" s="18"/>
      <c r="AA100" s="18"/>
      <c r="AB100" s="18"/>
      <c r="AC100" s="18"/>
      <c r="AD100" s="18"/>
      <c r="AE100" s="18"/>
      <c r="AF100" s="18"/>
      <c r="AG100" s="18"/>
      <c r="AH100" s="18"/>
      <c r="AI100" s="18"/>
      <c r="AJ100" s="18"/>
    </row>
    <row r="101" spans="1:36" hidden="1" x14ac:dyDescent="0.4">
      <c r="A101" s="18"/>
      <c r="B101" s="125"/>
      <c r="C101" s="65">
        <v>15</v>
      </c>
      <c r="D101" s="66">
        <v>240</v>
      </c>
      <c r="E101" s="67">
        <v>216.8</v>
      </c>
      <c r="F101" s="41">
        <f t="shared" si="29"/>
        <v>23.199999999999989</v>
      </c>
      <c r="G101" s="41">
        <v>1898.2</v>
      </c>
      <c r="H101" s="41">
        <f t="shared" si="30"/>
        <v>875.55350553505536</v>
      </c>
      <c r="I101" s="68">
        <f t="shared" si="31"/>
        <v>8.7555350553505544</v>
      </c>
      <c r="J101" s="68">
        <v>1.4833000000000001</v>
      </c>
      <c r="L101" s="18"/>
      <c r="M101" s="125"/>
      <c r="N101" s="65">
        <v>15</v>
      </c>
      <c r="O101" s="66">
        <v>240</v>
      </c>
      <c r="P101" s="67">
        <v>216.8</v>
      </c>
      <c r="Q101" s="41">
        <f t="shared" si="32"/>
        <v>23.199999999999989</v>
      </c>
      <c r="R101" s="41">
        <v>1898.2</v>
      </c>
      <c r="S101" s="41">
        <f t="shared" si="33"/>
        <v>875.55350553505536</v>
      </c>
      <c r="T101" s="68">
        <f t="shared" si="34"/>
        <v>8.7555350553505544</v>
      </c>
      <c r="U101" s="68">
        <v>1.4833000000000001</v>
      </c>
      <c r="V101" s="18"/>
      <c r="W101" s="18"/>
      <c r="X101" s="18"/>
      <c r="Y101" s="18"/>
      <c r="Z101" s="18"/>
      <c r="AA101" s="18"/>
      <c r="AB101" s="18"/>
      <c r="AC101" s="18"/>
      <c r="AD101" s="18"/>
      <c r="AE101" s="18"/>
      <c r="AF101" s="18"/>
      <c r="AG101" s="18"/>
      <c r="AH101" s="18"/>
      <c r="AI101" s="18"/>
      <c r="AJ101" s="18"/>
    </row>
    <row r="102" spans="1:36" hidden="1" x14ac:dyDescent="0.4">
      <c r="A102" s="18"/>
      <c r="B102" s="125"/>
      <c r="C102" s="65">
        <v>30</v>
      </c>
      <c r="D102" s="66">
        <v>180</v>
      </c>
      <c r="E102" s="67">
        <f>P102+5</f>
        <v>157</v>
      </c>
      <c r="F102" s="41">
        <f t="shared" si="29"/>
        <v>23</v>
      </c>
      <c r="G102" s="41">
        <v>2031</v>
      </c>
      <c r="H102" s="41">
        <f t="shared" si="30"/>
        <v>1293.6305732484077</v>
      </c>
      <c r="I102" s="68">
        <f t="shared" si="31"/>
        <v>12.936305732484078</v>
      </c>
      <c r="J102" s="68">
        <v>1.4008</v>
      </c>
      <c r="L102" s="18"/>
      <c r="M102" s="125"/>
      <c r="N102" s="65">
        <v>30</v>
      </c>
      <c r="O102" s="66">
        <v>180</v>
      </c>
      <c r="P102" s="67">
        <v>152</v>
      </c>
      <c r="Q102" s="41">
        <f t="shared" si="32"/>
        <v>28</v>
      </c>
      <c r="R102" s="41">
        <v>2031</v>
      </c>
      <c r="S102" s="41">
        <f t="shared" si="33"/>
        <v>1336.1842105263158</v>
      </c>
      <c r="T102" s="68">
        <f t="shared" si="34"/>
        <v>13.361842105263158</v>
      </c>
      <c r="U102" s="68">
        <v>1.4008</v>
      </c>
      <c r="V102" s="18"/>
      <c r="W102" s="18"/>
      <c r="X102" s="18"/>
      <c r="Y102" s="18"/>
      <c r="Z102" s="18"/>
      <c r="AA102" s="18"/>
      <c r="AB102" s="18"/>
      <c r="AC102" s="18"/>
      <c r="AD102" s="18"/>
      <c r="AE102" s="18"/>
      <c r="AF102" s="18"/>
      <c r="AG102" s="18"/>
      <c r="AH102" s="18"/>
      <c r="AI102" s="18"/>
      <c r="AJ102" s="18"/>
    </row>
    <row r="103" spans="1:36" hidden="1" x14ac:dyDescent="0.4">
      <c r="A103" s="18"/>
      <c r="B103" s="125"/>
      <c r="C103" s="65">
        <v>45</v>
      </c>
      <c r="D103" s="79">
        <v>140</v>
      </c>
      <c r="E103" s="80">
        <f>P103+6</f>
        <v>117</v>
      </c>
      <c r="F103" s="39">
        <f t="shared" si="29"/>
        <v>23</v>
      </c>
      <c r="G103" s="39">
        <v>1795.9</v>
      </c>
      <c r="H103" s="39">
        <f t="shared" si="30"/>
        <v>1534.9572649572651</v>
      </c>
      <c r="I103" s="81">
        <f t="shared" si="31"/>
        <v>15.349572649572652</v>
      </c>
      <c r="J103" s="81">
        <v>1.4307000000000001</v>
      </c>
      <c r="L103" s="18"/>
      <c r="M103" s="125"/>
      <c r="N103" s="65">
        <v>45</v>
      </c>
      <c r="O103" s="79">
        <v>140</v>
      </c>
      <c r="P103" s="80">
        <v>111</v>
      </c>
      <c r="Q103" s="39">
        <f t="shared" si="32"/>
        <v>29</v>
      </c>
      <c r="R103" s="39">
        <v>1795.9</v>
      </c>
      <c r="S103" s="39">
        <f t="shared" si="33"/>
        <v>1617.9279279279278</v>
      </c>
      <c r="T103" s="81">
        <f t="shared" si="34"/>
        <v>16.179279279279278</v>
      </c>
      <c r="U103" s="81">
        <v>1.4307000000000001</v>
      </c>
      <c r="V103" s="18"/>
      <c r="W103" s="18"/>
      <c r="X103" s="18"/>
      <c r="Y103" s="18"/>
      <c r="Z103" s="18"/>
      <c r="AA103" s="18"/>
      <c r="AB103" s="18"/>
      <c r="AC103" s="18"/>
      <c r="AD103" s="18"/>
      <c r="AE103" s="18"/>
      <c r="AF103" s="18"/>
      <c r="AG103" s="18"/>
      <c r="AH103" s="18"/>
      <c r="AI103" s="18"/>
      <c r="AJ103" s="18"/>
    </row>
    <row r="104" spans="1:36" hidden="1" x14ac:dyDescent="0.4">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row>
    <row r="105" spans="1:36" hidden="1" x14ac:dyDescent="0.4">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row>
    <row r="106" spans="1:36" x14ac:dyDescent="0.4">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row>
    <row r="107" spans="1:36" x14ac:dyDescent="0.4">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row>
    <row r="108" spans="1:36" x14ac:dyDescent="0.4">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row>
    <row r="109" spans="1:36" x14ac:dyDescent="0.4">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row>
    <row r="110" spans="1:36" x14ac:dyDescent="0.4">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row>
    <row r="111" spans="1:36" x14ac:dyDescent="0.4">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row>
    <row r="112" spans="1:36" hidden="1" x14ac:dyDescent="0.4">
      <c r="B112" s="13" t="s">
        <v>6</v>
      </c>
    </row>
    <row r="113" spans="2:36" hidden="1" x14ac:dyDescent="0.4">
      <c r="B113" s="104" t="s">
        <v>5</v>
      </c>
      <c r="C113" s="105" t="s">
        <v>4</v>
      </c>
      <c r="D113" s="107" t="s">
        <v>3</v>
      </c>
      <c r="E113" s="107"/>
      <c r="F113" s="107"/>
      <c r="G113" s="107"/>
      <c r="H113" s="107"/>
      <c r="I113" s="107"/>
      <c r="J113" s="107"/>
      <c r="K113" s="107"/>
      <c r="L113" s="107"/>
      <c r="M113" s="107"/>
      <c r="N113" s="107"/>
      <c r="O113" s="107"/>
      <c r="P113" s="107"/>
      <c r="Q113" s="107"/>
      <c r="R113" s="107"/>
      <c r="S113" s="107"/>
      <c r="T113" s="107"/>
      <c r="U113" s="107"/>
      <c r="V113" s="107"/>
      <c r="W113" s="107"/>
      <c r="X113" s="107"/>
      <c r="Y113" s="107"/>
      <c r="Z113" s="107"/>
      <c r="AA113" s="107"/>
      <c r="AB113" s="107"/>
      <c r="AC113" s="107"/>
      <c r="AD113" s="107"/>
      <c r="AE113" s="107"/>
      <c r="AF113" s="107"/>
      <c r="AG113" s="107"/>
      <c r="AH113" s="107"/>
      <c r="AI113" s="107"/>
      <c r="AJ113" s="107"/>
    </row>
    <row r="114" spans="2:36" hidden="1" x14ac:dyDescent="0.4">
      <c r="B114" s="104"/>
      <c r="C114" s="106"/>
      <c r="D114" s="37">
        <v>80</v>
      </c>
      <c r="E114" s="37">
        <v>90</v>
      </c>
      <c r="F114" s="37">
        <v>100</v>
      </c>
      <c r="G114" s="37">
        <v>110</v>
      </c>
      <c r="H114" s="37">
        <v>120</v>
      </c>
      <c r="I114" s="37">
        <v>130</v>
      </c>
      <c r="J114" s="37">
        <v>140</v>
      </c>
      <c r="K114" s="37">
        <v>150</v>
      </c>
      <c r="L114" s="37">
        <v>160</v>
      </c>
      <c r="M114" s="37">
        <v>170</v>
      </c>
      <c r="N114" s="37">
        <v>180</v>
      </c>
      <c r="O114" s="37">
        <v>190</v>
      </c>
      <c r="P114" s="37">
        <v>200</v>
      </c>
      <c r="Q114" s="37">
        <v>210</v>
      </c>
      <c r="R114" s="37">
        <v>220</v>
      </c>
      <c r="S114" s="37">
        <v>230</v>
      </c>
      <c r="T114" s="37">
        <v>240</v>
      </c>
      <c r="U114" s="37">
        <v>250</v>
      </c>
      <c r="V114" s="37">
        <v>260</v>
      </c>
      <c r="W114" s="37">
        <v>270</v>
      </c>
      <c r="X114" s="37">
        <v>280</v>
      </c>
      <c r="Y114" s="37">
        <v>290</v>
      </c>
      <c r="Z114" s="37">
        <v>300</v>
      </c>
      <c r="AA114" s="37">
        <v>320</v>
      </c>
      <c r="AB114" s="37">
        <v>340</v>
      </c>
      <c r="AC114" s="37">
        <v>360</v>
      </c>
      <c r="AD114" s="37">
        <v>380</v>
      </c>
      <c r="AE114" s="37">
        <v>400</v>
      </c>
      <c r="AF114" s="37">
        <v>420</v>
      </c>
      <c r="AG114" s="37">
        <v>440</v>
      </c>
      <c r="AH114" s="37">
        <v>460</v>
      </c>
      <c r="AI114" s="37">
        <v>480</v>
      </c>
      <c r="AJ114" s="37">
        <v>500</v>
      </c>
    </row>
    <row r="115" spans="2:36" hidden="1" x14ac:dyDescent="0.4">
      <c r="B115" s="121">
        <v>22</v>
      </c>
      <c r="C115" s="82">
        <v>9</v>
      </c>
      <c r="D115" s="83">
        <v>159.01995225700932</v>
      </c>
      <c r="E115" s="83">
        <v>192.14910897721961</v>
      </c>
      <c r="F115" s="83">
        <v>225.2782656974299</v>
      </c>
      <c r="G115" s="83">
        <v>258.40742241764019</v>
      </c>
      <c r="H115" s="83">
        <v>291.53657913785042</v>
      </c>
      <c r="I115" s="83">
        <v>324.66573585806071</v>
      </c>
      <c r="J115" s="83">
        <v>357.794892578271</v>
      </c>
      <c r="K115" s="83">
        <v>390.92404929848124</v>
      </c>
      <c r="L115" s="83">
        <v>424.05320601869158</v>
      </c>
      <c r="M115" s="83">
        <v>457.18236273890182</v>
      </c>
      <c r="N115" s="83">
        <v>490.31151945911211</v>
      </c>
      <c r="O115" s="83">
        <v>523.4406761793224</v>
      </c>
      <c r="P115" s="83">
        <v>556.56983289953268</v>
      </c>
      <c r="Q115" s="83">
        <v>589.69898961974297</v>
      </c>
      <c r="R115" s="83">
        <v>622.82814633995315</v>
      </c>
      <c r="S115" s="83">
        <v>655.95730306016355</v>
      </c>
      <c r="T115" s="83">
        <v>689.08645978037384</v>
      </c>
      <c r="U115" s="83">
        <v>722.21561650058413</v>
      </c>
      <c r="V115" s="83">
        <v>755.34477322079431</v>
      </c>
      <c r="W115" s="83">
        <v>788.4739299410046</v>
      </c>
      <c r="X115" s="83">
        <v>821.60308666121489</v>
      </c>
      <c r="Y115" s="83">
        <v>854.73224338142518</v>
      </c>
      <c r="Z115" s="83">
        <v>887.86140010163547</v>
      </c>
      <c r="AA115" s="83">
        <v>954.11971354205593</v>
      </c>
      <c r="AB115" s="83">
        <v>1020.3780269824766</v>
      </c>
      <c r="AC115" s="83">
        <v>1086.6363404228971</v>
      </c>
      <c r="AD115" s="83">
        <v>1152.8946538633177</v>
      </c>
      <c r="AE115" s="83">
        <v>1219.1529673037383</v>
      </c>
      <c r="AF115" s="83">
        <v>1285.4112807441588</v>
      </c>
      <c r="AG115" s="83">
        <v>1351.6695941845794</v>
      </c>
      <c r="AH115" s="83">
        <v>1417.927907625</v>
      </c>
      <c r="AI115" s="83">
        <v>1484.1862210654206</v>
      </c>
      <c r="AJ115" s="83">
        <v>1550.4445345058409</v>
      </c>
    </row>
    <row r="116" spans="2:36" hidden="1" x14ac:dyDescent="0.4">
      <c r="B116" s="121"/>
      <c r="C116" s="82">
        <v>15</v>
      </c>
      <c r="D116" s="84">
        <v>250.7133343317758</v>
      </c>
      <c r="E116" s="84">
        <v>299.39553517289727</v>
      </c>
      <c r="F116" s="84">
        <v>348.0777360140188</v>
      </c>
      <c r="G116" s="84">
        <v>396.75993685514027</v>
      </c>
      <c r="H116" s="84">
        <v>445.44213769626185</v>
      </c>
      <c r="I116" s="84">
        <v>494.12433853738327</v>
      </c>
      <c r="J116" s="84">
        <v>542.80653937850479</v>
      </c>
      <c r="K116" s="84">
        <v>591.48874021962638</v>
      </c>
      <c r="L116" s="84">
        <v>640.17094106074785</v>
      </c>
      <c r="M116" s="84">
        <v>688.85314190186944</v>
      </c>
      <c r="N116" s="84">
        <v>737.53534274299079</v>
      </c>
      <c r="O116" s="84">
        <v>786.21754358411238</v>
      </c>
      <c r="P116" s="84">
        <v>834.89974442523396</v>
      </c>
      <c r="Q116" s="84">
        <v>883.58194526635543</v>
      </c>
      <c r="R116" s="84">
        <v>932.2641461074769</v>
      </c>
      <c r="S116" s="84">
        <v>980.94634694859849</v>
      </c>
      <c r="T116" s="84">
        <v>1029.62854778972</v>
      </c>
      <c r="U116" s="84">
        <v>1078.3107486308413</v>
      </c>
      <c r="V116" s="84">
        <v>1126.9929494719629</v>
      </c>
      <c r="W116" s="84">
        <v>1175.6751503130845</v>
      </c>
      <c r="X116" s="84">
        <v>1224.3573511542061</v>
      </c>
      <c r="Y116" s="84">
        <v>1273.0395519953277</v>
      </c>
      <c r="Z116" s="84">
        <v>1321.721752836449</v>
      </c>
      <c r="AA116" s="84">
        <v>1419.086154518692</v>
      </c>
      <c r="AB116" s="84">
        <v>1516.4505562009351</v>
      </c>
      <c r="AC116" s="84">
        <v>1613.8149578831781</v>
      </c>
      <c r="AD116" s="84">
        <v>1711.1793595654212</v>
      </c>
      <c r="AE116" s="84">
        <v>1808.543761247664</v>
      </c>
      <c r="AF116" s="84">
        <v>1905.9081629299071</v>
      </c>
      <c r="AG116" s="84">
        <v>2003.2725646121503</v>
      </c>
      <c r="AH116" s="84">
        <v>2100.6369662943935</v>
      </c>
      <c r="AI116" s="84">
        <v>2198.0013679766362</v>
      </c>
      <c r="AJ116" s="84">
        <v>2295.3657696588793</v>
      </c>
    </row>
    <row r="117" spans="2:36" hidden="1" x14ac:dyDescent="0.4">
      <c r="B117" s="121">
        <v>32</v>
      </c>
      <c r="C117" s="82">
        <v>9</v>
      </c>
      <c r="D117" s="85">
        <v>209.64039669565224</v>
      </c>
      <c r="E117" s="85">
        <v>253.31547934057977</v>
      </c>
      <c r="F117" s="85">
        <v>296.99056198550738</v>
      </c>
      <c r="G117" s="85">
        <v>340.66564463043488</v>
      </c>
      <c r="H117" s="85">
        <v>384.34072727536244</v>
      </c>
      <c r="I117" s="85">
        <v>428.01580992029</v>
      </c>
      <c r="J117" s="85">
        <v>471.69089256521755</v>
      </c>
      <c r="K117" s="85">
        <v>515.36597521014505</v>
      </c>
      <c r="L117" s="85">
        <v>559.04105785507261</v>
      </c>
      <c r="M117" s="85">
        <v>602.71614050000017</v>
      </c>
      <c r="N117" s="85">
        <v>646.39122314492772</v>
      </c>
      <c r="O117" s="85">
        <v>690.06630578985528</v>
      </c>
      <c r="P117" s="85">
        <v>733.74138843478283</v>
      </c>
      <c r="Q117" s="85">
        <v>777.41647107971039</v>
      </c>
      <c r="R117" s="85">
        <v>821.09155372463795</v>
      </c>
      <c r="S117" s="85">
        <v>864.7666363695655</v>
      </c>
      <c r="T117" s="85">
        <v>908.44171901449306</v>
      </c>
      <c r="U117" s="85">
        <v>952.11680165942073</v>
      </c>
      <c r="V117" s="85">
        <v>995.79188430434806</v>
      </c>
      <c r="W117" s="85">
        <v>1039.4669669492757</v>
      </c>
      <c r="X117" s="85">
        <v>1083.1420495942032</v>
      </c>
      <c r="Y117" s="85">
        <v>1126.8171322391308</v>
      </c>
      <c r="Z117" s="85">
        <v>1170.4922148840585</v>
      </c>
      <c r="AA117" s="85">
        <v>1257.8423801739134</v>
      </c>
      <c r="AB117" s="85">
        <v>1345.1925454637685</v>
      </c>
      <c r="AC117" s="85">
        <v>1432.5427107536236</v>
      </c>
      <c r="AD117" s="85">
        <v>1519.8928760434787</v>
      </c>
      <c r="AE117" s="85">
        <v>1607.2430413333338</v>
      </c>
      <c r="AF117" s="85">
        <v>1694.593206623189</v>
      </c>
      <c r="AG117" s="85">
        <v>1781.9433719130441</v>
      </c>
      <c r="AH117" s="85">
        <v>1869.2935372028992</v>
      </c>
      <c r="AI117" s="85">
        <v>1956.6437024927545</v>
      </c>
      <c r="AJ117" s="85">
        <v>2043.9938677826092</v>
      </c>
    </row>
    <row r="118" spans="2:36" hidden="1" x14ac:dyDescent="0.4">
      <c r="B118" s="121"/>
      <c r="C118" s="82">
        <v>11</v>
      </c>
      <c r="D118" s="86">
        <v>246.89930339130439</v>
      </c>
      <c r="E118" s="86">
        <v>298.33665826449283</v>
      </c>
      <c r="F118" s="86">
        <v>349.77401313768127</v>
      </c>
      <c r="G118" s="86">
        <v>401.21136801086965</v>
      </c>
      <c r="H118" s="86">
        <v>452.64872288405809</v>
      </c>
      <c r="I118" s="86">
        <v>504.08607775724647</v>
      </c>
      <c r="J118" s="86">
        <v>555.52343263043497</v>
      </c>
      <c r="K118" s="86">
        <v>606.96078750362324</v>
      </c>
      <c r="L118" s="86">
        <v>658.39814237681173</v>
      </c>
      <c r="M118" s="86">
        <v>709.83549725000012</v>
      </c>
      <c r="N118" s="86">
        <v>761.27285212318861</v>
      </c>
      <c r="O118" s="86">
        <v>812.710206996377</v>
      </c>
      <c r="P118" s="86">
        <v>864.14756186956538</v>
      </c>
      <c r="Q118" s="86">
        <v>915.58491674275388</v>
      </c>
      <c r="R118" s="86">
        <v>967.02227161594215</v>
      </c>
      <c r="S118" s="86">
        <v>1018.4596264891306</v>
      </c>
      <c r="T118" s="86">
        <v>1069.8969813623191</v>
      </c>
      <c r="U118" s="86">
        <v>1121.3343362355076</v>
      </c>
      <c r="V118" s="86">
        <v>1172.7716911086959</v>
      </c>
      <c r="W118" s="86">
        <v>1224.2090459818842</v>
      </c>
      <c r="X118" s="86">
        <v>1275.6464008550727</v>
      </c>
      <c r="Y118" s="86">
        <v>1327.0837557282612</v>
      </c>
      <c r="Z118" s="86">
        <v>1378.5211106014497</v>
      </c>
      <c r="AA118" s="86">
        <v>1481.3958203478264</v>
      </c>
      <c r="AB118" s="86">
        <v>1584.2705300942032</v>
      </c>
      <c r="AC118" s="86">
        <v>1687.14523984058</v>
      </c>
      <c r="AD118" s="86">
        <v>1790.019949586957</v>
      </c>
      <c r="AE118" s="86">
        <v>1892.8946593333337</v>
      </c>
      <c r="AF118" s="86">
        <v>1995.7693690797105</v>
      </c>
      <c r="AG118" s="86">
        <v>2098.6440788260875</v>
      </c>
      <c r="AH118" s="86">
        <v>2201.5187885724645</v>
      </c>
      <c r="AI118" s="86">
        <v>2304.3934983188415</v>
      </c>
      <c r="AJ118" s="86">
        <v>2407.2682080652176</v>
      </c>
    </row>
    <row r="119" spans="2:36" hidden="1" x14ac:dyDescent="0.4">
      <c r="B119" s="121"/>
      <c r="C119" s="82">
        <v>15</v>
      </c>
      <c r="D119" s="86">
        <v>402.6236704437793</v>
      </c>
      <c r="E119" s="86">
        <v>480.80302392800826</v>
      </c>
      <c r="F119" s="86">
        <v>558.98237741223727</v>
      </c>
      <c r="G119" s="86">
        <v>637.16173089646622</v>
      </c>
      <c r="H119" s="86">
        <v>715.34108438069529</v>
      </c>
      <c r="I119" s="86">
        <v>793.52043786492413</v>
      </c>
      <c r="J119" s="86">
        <v>871.6997913491532</v>
      </c>
      <c r="K119" s="86">
        <v>949.87914483338227</v>
      </c>
      <c r="L119" s="86">
        <v>1028.0584983176111</v>
      </c>
      <c r="M119" s="86">
        <v>1106.2378518018402</v>
      </c>
      <c r="N119" s="86">
        <v>1184.417205286069</v>
      </c>
      <c r="O119" s="86">
        <v>1262.5965587702981</v>
      </c>
      <c r="P119" s="86">
        <v>1340.7759122545272</v>
      </c>
      <c r="Q119" s="86">
        <v>1418.955265738756</v>
      </c>
      <c r="R119" s="86">
        <v>1497.1346192229851</v>
      </c>
      <c r="S119" s="86">
        <v>1575.3139727072141</v>
      </c>
      <c r="T119" s="86">
        <v>1653.4933261914432</v>
      </c>
      <c r="U119" s="86">
        <v>1731.672679675672</v>
      </c>
      <c r="V119" s="86">
        <v>1809.8520331599011</v>
      </c>
      <c r="W119" s="86">
        <v>1888.0313866441302</v>
      </c>
      <c r="X119" s="86">
        <v>1966.2107401283592</v>
      </c>
      <c r="Y119" s="86">
        <v>2044.3900936125883</v>
      </c>
      <c r="Z119" s="86">
        <v>2122.5694470968169</v>
      </c>
      <c r="AA119" s="86">
        <v>2278.9281540652751</v>
      </c>
      <c r="AB119" s="86">
        <v>2435.2868610337332</v>
      </c>
      <c r="AC119" s="86">
        <v>2591.6455680021909</v>
      </c>
      <c r="AD119" s="86">
        <v>2748.004274970649</v>
      </c>
      <c r="AE119" s="86">
        <v>2904.3629819391067</v>
      </c>
      <c r="AF119" s="86">
        <v>3060.7216889075648</v>
      </c>
      <c r="AG119" s="86">
        <v>3217.080395876023</v>
      </c>
      <c r="AH119" s="86">
        <v>3373.4391028444811</v>
      </c>
      <c r="AI119" s="86">
        <v>3529.7978098129388</v>
      </c>
      <c r="AJ119" s="86">
        <v>3686.1565167813969</v>
      </c>
    </row>
    <row r="120" spans="2:36" hidden="1" x14ac:dyDescent="0.4">
      <c r="B120" s="121"/>
      <c r="C120" s="82">
        <v>30</v>
      </c>
      <c r="D120" s="86">
        <v>458</v>
      </c>
      <c r="E120" s="86">
        <v>549</v>
      </c>
      <c r="F120" s="86">
        <v>640</v>
      </c>
      <c r="G120" s="86">
        <v>731</v>
      </c>
      <c r="H120" s="86">
        <v>822</v>
      </c>
      <c r="I120" s="86">
        <v>913</v>
      </c>
      <c r="J120" s="86">
        <v>1004</v>
      </c>
      <c r="K120" s="86">
        <v>1095</v>
      </c>
      <c r="L120" s="86">
        <v>1186</v>
      </c>
      <c r="M120" s="86">
        <v>1276</v>
      </c>
      <c r="N120" s="86">
        <v>1367</v>
      </c>
      <c r="O120" s="86">
        <v>1458</v>
      </c>
      <c r="P120" s="86">
        <v>1549</v>
      </c>
      <c r="Q120" s="86">
        <v>1640</v>
      </c>
      <c r="R120" s="86">
        <v>1731</v>
      </c>
      <c r="S120" s="86">
        <v>1822</v>
      </c>
      <c r="T120" s="86">
        <v>1913</v>
      </c>
      <c r="U120" s="86">
        <v>2004</v>
      </c>
      <c r="V120" s="86">
        <v>2095</v>
      </c>
      <c r="W120" s="86">
        <v>2186</v>
      </c>
      <c r="X120" s="86">
        <v>2277</v>
      </c>
      <c r="Y120" s="86">
        <v>2368</v>
      </c>
      <c r="Z120" s="86">
        <v>2459</v>
      </c>
      <c r="AA120" s="86">
        <v>2641</v>
      </c>
      <c r="AB120" s="86">
        <v>2823</v>
      </c>
      <c r="AC120" s="86">
        <v>3005</v>
      </c>
      <c r="AD120" s="86">
        <v>3187</v>
      </c>
      <c r="AE120" s="86">
        <v>3369</v>
      </c>
      <c r="AF120" s="86">
        <v>3550</v>
      </c>
      <c r="AG120" s="86">
        <v>3732</v>
      </c>
      <c r="AH120" s="86">
        <v>3914</v>
      </c>
      <c r="AI120" s="86">
        <v>4096</v>
      </c>
      <c r="AJ120" s="86">
        <v>4278</v>
      </c>
    </row>
    <row r="121" spans="2:36" hidden="1" x14ac:dyDescent="0.4">
      <c r="B121" s="121"/>
      <c r="C121" s="82">
        <v>45</v>
      </c>
      <c r="D121" s="84">
        <v>803</v>
      </c>
      <c r="E121" s="84">
        <v>962</v>
      </c>
      <c r="F121" s="84">
        <v>1122</v>
      </c>
      <c r="G121" s="84">
        <v>1281</v>
      </c>
      <c r="H121" s="84">
        <v>1441</v>
      </c>
      <c r="I121" s="84">
        <v>1600</v>
      </c>
      <c r="J121" s="84">
        <v>1759</v>
      </c>
      <c r="K121" s="84">
        <v>1919</v>
      </c>
      <c r="L121" s="84">
        <v>2078</v>
      </c>
      <c r="M121" s="84">
        <v>2238</v>
      </c>
      <c r="N121" s="84">
        <v>2397</v>
      </c>
      <c r="O121" s="84">
        <v>2557</v>
      </c>
      <c r="P121" s="84">
        <v>2716</v>
      </c>
      <c r="Q121" s="84">
        <v>2876</v>
      </c>
      <c r="R121" s="84">
        <v>3035</v>
      </c>
      <c r="S121" s="84">
        <v>3195</v>
      </c>
      <c r="T121" s="84">
        <v>3354</v>
      </c>
      <c r="U121" s="84">
        <v>3514</v>
      </c>
      <c r="V121" s="84">
        <v>3673</v>
      </c>
      <c r="W121" s="84">
        <v>3833</v>
      </c>
      <c r="X121" s="84">
        <v>3992</v>
      </c>
      <c r="Y121" s="84">
        <v>4152</v>
      </c>
      <c r="Z121" s="84">
        <v>4311</v>
      </c>
      <c r="AA121" s="84">
        <v>4630</v>
      </c>
      <c r="AB121" s="84">
        <v>4949</v>
      </c>
      <c r="AC121" s="84">
        <v>5268</v>
      </c>
      <c r="AD121" s="84">
        <v>5587</v>
      </c>
      <c r="AE121" s="84">
        <v>5906</v>
      </c>
      <c r="AF121" s="84">
        <v>6225</v>
      </c>
      <c r="AG121" s="84">
        <v>6544</v>
      </c>
      <c r="AH121" s="84">
        <v>6863</v>
      </c>
      <c r="AI121" s="84">
        <v>7181</v>
      </c>
      <c r="AJ121" s="84">
        <v>7500</v>
      </c>
    </row>
    <row r="122" spans="2:36" hidden="1" x14ac:dyDescent="0.4">
      <c r="B122" s="111">
        <v>42</v>
      </c>
      <c r="C122" s="82">
        <v>9</v>
      </c>
      <c r="D122" s="85">
        <v>311.47746877657715</v>
      </c>
      <c r="E122" s="85">
        <v>371.95853067494164</v>
      </c>
      <c r="F122" s="85">
        <v>432.43959257330613</v>
      </c>
      <c r="G122" s="85">
        <v>492.92065447167062</v>
      </c>
      <c r="H122" s="85">
        <v>553.40171637003516</v>
      </c>
      <c r="I122" s="85">
        <v>613.88277826839965</v>
      </c>
      <c r="J122" s="85">
        <v>674.36384016676413</v>
      </c>
      <c r="K122" s="85">
        <v>734.84490206512874</v>
      </c>
      <c r="L122" s="85">
        <v>795.32596396349311</v>
      </c>
      <c r="M122" s="85">
        <v>855.80702586185771</v>
      </c>
      <c r="N122" s="85">
        <v>916.28808776022208</v>
      </c>
      <c r="O122" s="85">
        <v>976.76914965858668</v>
      </c>
      <c r="P122" s="85">
        <v>1037.2502115569512</v>
      </c>
      <c r="Q122" s="85">
        <v>1097.7312734553157</v>
      </c>
      <c r="R122" s="85">
        <v>1158.2123353536801</v>
      </c>
      <c r="S122" s="85">
        <v>1218.6933972520446</v>
      </c>
      <c r="T122" s="85">
        <v>1279.1744591504093</v>
      </c>
      <c r="U122" s="85">
        <v>1339.6555210487736</v>
      </c>
      <c r="V122" s="85">
        <v>1400.1365829471381</v>
      </c>
      <c r="W122" s="85">
        <v>1460.6176448455026</v>
      </c>
      <c r="X122" s="85">
        <v>1521.0987067438673</v>
      </c>
      <c r="Y122" s="85">
        <v>1581.5797686422318</v>
      </c>
      <c r="Z122" s="85">
        <v>1642.060830540596</v>
      </c>
      <c r="AA122" s="85">
        <v>1763.0229543373252</v>
      </c>
      <c r="AB122" s="85">
        <v>1883.9850781340542</v>
      </c>
      <c r="AC122" s="85">
        <v>2004.9472019307832</v>
      </c>
      <c r="AD122" s="85">
        <v>2125.9093257275122</v>
      </c>
      <c r="AE122" s="85">
        <v>2246.8714495242411</v>
      </c>
      <c r="AF122" s="85">
        <v>2367.8335733209701</v>
      </c>
      <c r="AG122" s="85">
        <v>2488.7956971176991</v>
      </c>
      <c r="AH122" s="85">
        <v>2609.7578209144285</v>
      </c>
      <c r="AI122" s="85">
        <v>2730.719944711157</v>
      </c>
      <c r="AJ122" s="85">
        <v>2851.682068507886</v>
      </c>
    </row>
    <row r="123" spans="2:36" hidden="1" x14ac:dyDescent="0.4">
      <c r="B123" s="111"/>
      <c r="C123" s="82">
        <v>11</v>
      </c>
      <c r="D123" s="86">
        <v>372.24160322137851</v>
      </c>
      <c r="E123" s="86">
        <v>444.52152617698601</v>
      </c>
      <c r="F123" s="86">
        <v>516.80144913259346</v>
      </c>
      <c r="G123" s="86">
        <v>589.08137208820096</v>
      </c>
      <c r="H123" s="86">
        <v>661.36129504380847</v>
      </c>
      <c r="I123" s="86">
        <v>733.64121799941586</v>
      </c>
      <c r="J123" s="86">
        <v>805.92114095502336</v>
      </c>
      <c r="K123" s="86">
        <v>878.20106391063098</v>
      </c>
      <c r="L123" s="86">
        <v>950.48098686623837</v>
      </c>
      <c r="M123" s="86">
        <v>1022.7609098218459</v>
      </c>
      <c r="N123" s="86">
        <v>1095.0408327774533</v>
      </c>
      <c r="O123" s="86">
        <v>1167.3207557330609</v>
      </c>
      <c r="P123" s="86">
        <v>1239.6006786886683</v>
      </c>
      <c r="Q123" s="86">
        <v>1311.8806016442757</v>
      </c>
      <c r="R123" s="86">
        <v>1384.1605245998833</v>
      </c>
      <c r="S123" s="86">
        <v>1456.4404475554909</v>
      </c>
      <c r="T123" s="86">
        <v>1528.7203705110983</v>
      </c>
      <c r="U123" s="86">
        <v>1601.0002934667057</v>
      </c>
      <c r="V123" s="86">
        <v>1673.2802164223131</v>
      </c>
      <c r="W123" s="86">
        <v>1745.5601393779207</v>
      </c>
      <c r="X123" s="86">
        <v>1817.8400623335283</v>
      </c>
      <c r="Y123" s="86">
        <v>1890.1199852891357</v>
      </c>
      <c r="Z123" s="86">
        <v>1962.3999082447431</v>
      </c>
      <c r="AA123" s="86">
        <v>2106.9597541559583</v>
      </c>
      <c r="AB123" s="86">
        <v>2251.5196000671731</v>
      </c>
      <c r="AC123" s="86">
        <v>2396.0794459783879</v>
      </c>
      <c r="AD123" s="86">
        <v>2540.6392918896031</v>
      </c>
      <c r="AE123" s="86">
        <v>2685.1991378008179</v>
      </c>
      <c r="AF123" s="86">
        <v>2829.7589837120331</v>
      </c>
      <c r="AG123" s="86">
        <v>2974.3188296232479</v>
      </c>
      <c r="AH123" s="86">
        <v>3118.8786755344631</v>
      </c>
      <c r="AI123" s="86">
        <v>3263.4385214456775</v>
      </c>
      <c r="AJ123" s="86">
        <v>3407.9983673568927</v>
      </c>
    </row>
    <row r="124" spans="2:36" hidden="1" x14ac:dyDescent="0.4">
      <c r="B124" s="111"/>
      <c r="C124" s="82">
        <v>15</v>
      </c>
      <c r="D124" s="86">
        <v>474.94865666037748</v>
      </c>
      <c r="E124" s="86">
        <v>573.89629346462277</v>
      </c>
      <c r="F124" s="86">
        <v>672.84393026886823</v>
      </c>
      <c r="G124" s="86">
        <v>771.79156707311347</v>
      </c>
      <c r="H124" s="86">
        <v>870.73920387735882</v>
      </c>
      <c r="I124" s="86">
        <v>969.68684068160405</v>
      </c>
      <c r="J124" s="86">
        <v>1068.6344774858494</v>
      </c>
      <c r="K124" s="86">
        <v>1167.5821142900948</v>
      </c>
      <c r="L124" s="86">
        <v>1266.5297510943401</v>
      </c>
      <c r="M124" s="86">
        <v>1365.4773878985852</v>
      </c>
      <c r="N124" s="86">
        <v>1464.4250247028306</v>
      </c>
      <c r="O124" s="86">
        <v>1563.3726615070761</v>
      </c>
      <c r="P124" s="86">
        <v>1662.3202983113213</v>
      </c>
      <c r="Q124" s="86">
        <v>1761.2679351155666</v>
      </c>
      <c r="R124" s="86">
        <v>1860.2155719198117</v>
      </c>
      <c r="S124" s="86">
        <v>1959.1632087240573</v>
      </c>
      <c r="T124" s="86">
        <v>2058.1108455283024</v>
      </c>
      <c r="U124" s="86">
        <v>2157.058482332548</v>
      </c>
      <c r="V124" s="86">
        <v>2256.0061191367931</v>
      </c>
      <c r="W124" s="86">
        <v>2354.9537559410383</v>
      </c>
      <c r="X124" s="86">
        <v>2453.9013927452838</v>
      </c>
      <c r="Y124" s="86">
        <v>2552.8490295495294</v>
      </c>
      <c r="Z124" s="86">
        <v>2651.7966663537745</v>
      </c>
      <c r="AA124" s="86">
        <v>2849.6919399622648</v>
      </c>
      <c r="AB124" s="86">
        <v>3047.5872135707559</v>
      </c>
      <c r="AC124" s="86">
        <v>3245.4824871792462</v>
      </c>
      <c r="AD124" s="86">
        <v>3443.3777607877369</v>
      </c>
      <c r="AE124" s="86">
        <v>3641.2730343962276</v>
      </c>
      <c r="AF124" s="86">
        <v>3839.1683080047183</v>
      </c>
      <c r="AG124" s="86">
        <v>4037.063581613209</v>
      </c>
      <c r="AH124" s="86">
        <v>4234.9588552217001</v>
      </c>
      <c r="AI124" s="86">
        <v>4432.8541288301903</v>
      </c>
      <c r="AJ124" s="86">
        <v>4630.7494024386806</v>
      </c>
    </row>
    <row r="125" spans="2:36" hidden="1" x14ac:dyDescent="0.4">
      <c r="B125" s="111"/>
      <c r="C125" s="82">
        <v>30</v>
      </c>
      <c r="D125" s="86">
        <v>803</v>
      </c>
      <c r="E125" s="86">
        <v>962</v>
      </c>
      <c r="F125" s="86">
        <v>1122</v>
      </c>
      <c r="G125" s="86">
        <v>1281</v>
      </c>
      <c r="H125" s="86">
        <v>1441</v>
      </c>
      <c r="I125" s="86">
        <v>1600</v>
      </c>
      <c r="J125" s="86">
        <v>1759</v>
      </c>
      <c r="K125" s="86">
        <v>1919</v>
      </c>
      <c r="L125" s="86">
        <v>2078</v>
      </c>
      <c r="M125" s="86">
        <v>2238</v>
      </c>
      <c r="N125" s="86">
        <v>2397</v>
      </c>
      <c r="O125" s="86">
        <v>2557</v>
      </c>
      <c r="P125" s="86">
        <v>2716</v>
      </c>
      <c r="Q125" s="86">
        <v>2876</v>
      </c>
      <c r="R125" s="86">
        <v>3035</v>
      </c>
      <c r="S125" s="86">
        <v>3195</v>
      </c>
      <c r="T125" s="86">
        <v>3354</v>
      </c>
      <c r="U125" s="86">
        <v>3514</v>
      </c>
      <c r="V125" s="86">
        <v>3673</v>
      </c>
      <c r="W125" s="86">
        <v>3833</v>
      </c>
      <c r="X125" s="86">
        <v>3992</v>
      </c>
      <c r="Y125" s="86">
        <v>4152</v>
      </c>
      <c r="Z125" s="86">
        <v>4311</v>
      </c>
      <c r="AA125" s="86">
        <v>4630</v>
      </c>
      <c r="AB125" s="86">
        <v>4949</v>
      </c>
      <c r="AC125" s="86">
        <v>5268</v>
      </c>
      <c r="AD125" s="86">
        <v>5587</v>
      </c>
      <c r="AE125" s="86">
        <v>5906</v>
      </c>
      <c r="AF125" s="86">
        <v>6225</v>
      </c>
      <c r="AG125" s="86">
        <v>6544</v>
      </c>
      <c r="AH125" s="86">
        <v>6863</v>
      </c>
      <c r="AI125" s="86">
        <v>7181</v>
      </c>
      <c r="AJ125" s="86">
        <v>7500</v>
      </c>
    </row>
    <row r="126" spans="2:36" hidden="1" x14ac:dyDescent="0.4">
      <c r="B126" s="111"/>
      <c r="C126" s="82">
        <v>45</v>
      </c>
      <c r="D126" s="84">
        <v>1116</v>
      </c>
      <c r="E126" s="84">
        <v>1337</v>
      </c>
      <c r="F126" s="84">
        <v>1559</v>
      </c>
      <c r="G126" s="84">
        <v>1781</v>
      </c>
      <c r="H126" s="84">
        <v>2002</v>
      </c>
      <c r="I126" s="84">
        <v>2224</v>
      </c>
      <c r="J126" s="84">
        <v>2446</v>
      </c>
      <c r="K126" s="84">
        <v>2667</v>
      </c>
      <c r="L126" s="84">
        <v>2889</v>
      </c>
      <c r="M126" s="84">
        <v>3111</v>
      </c>
      <c r="N126" s="84">
        <v>3332</v>
      </c>
      <c r="O126" s="84">
        <v>3554</v>
      </c>
      <c r="P126" s="84">
        <v>3776</v>
      </c>
      <c r="Q126" s="84">
        <v>3997</v>
      </c>
      <c r="R126" s="84">
        <v>4219</v>
      </c>
      <c r="S126" s="84">
        <v>4441</v>
      </c>
      <c r="T126" s="84">
        <v>4662</v>
      </c>
      <c r="U126" s="84">
        <v>4884</v>
      </c>
      <c r="V126" s="84">
        <v>5106</v>
      </c>
      <c r="W126" s="84">
        <v>5327</v>
      </c>
      <c r="X126" s="84">
        <v>5549</v>
      </c>
      <c r="Y126" s="84">
        <v>5771</v>
      </c>
      <c r="Z126" s="84">
        <v>5992</v>
      </c>
      <c r="AA126" s="84">
        <v>6436</v>
      </c>
      <c r="AB126" s="84">
        <v>6879</v>
      </c>
      <c r="AC126" s="84">
        <v>7322</v>
      </c>
      <c r="AD126" s="84">
        <v>7765</v>
      </c>
      <c r="AE126" s="84">
        <v>8209</v>
      </c>
      <c r="AF126" s="84">
        <v>8652</v>
      </c>
      <c r="AG126" s="84">
        <v>9095</v>
      </c>
      <c r="AH126" s="84">
        <v>9539</v>
      </c>
      <c r="AI126" s="84">
        <v>9982</v>
      </c>
      <c r="AJ126" s="84">
        <v>10425</v>
      </c>
    </row>
    <row r="127" spans="2:36" hidden="1" x14ac:dyDescent="0.4"/>
    <row r="128" spans="2:36" hidden="1" x14ac:dyDescent="0.4">
      <c r="B128" s="13" t="s">
        <v>2</v>
      </c>
    </row>
    <row r="129" spans="2:4" hidden="1" x14ac:dyDescent="0.4">
      <c r="B129" s="112" t="s">
        <v>1</v>
      </c>
      <c r="C129" s="112" t="s">
        <v>0</v>
      </c>
    </row>
    <row r="130" spans="2:4" hidden="1" x14ac:dyDescent="0.4">
      <c r="B130" s="113"/>
      <c r="C130" s="113"/>
    </row>
    <row r="131" spans="2:4" hidden="1" x14ac:dyDescent="0.4">
      <c r="B131" s="87">
        <v>80</v>
      </c>
      <c r="C131" s="88">
        <v>2.088677207643888</v>
      </c>
    </row>
    <row r="132" spans="2:4" hidden="1" x14ac:dyDescent="0.4">
      <c r="B132" s="87">
        <v>79.5</v>
      </c>
      <c r="C132" s="88">
        <v>2.0675608065329816</v>
      </c>
      <c r="D132" s="89"/>
    </row>
    <row r="133" spans="2:4" hidden="1" x14ac:dyDescent="0.4">
      <c r="B133" s="87">
        <v>79</v>
      </c>
      <c r="C133" s="88">
        <v>2.0465451437604996</v>
      </c>
      <c r="D133" s="89"/>
    </row>
    <row r="134" spans="2:4" hidden="1" x14ac:dyDescent="0.4">
      <c r="B134" s="87">
        <v>78.5</v>
      </c>
      <c r="C134" s="88">
        <v>2.0256302193264411</v>
      </c>
      <c r="D134" s="89"/>
    </row>
    <row r="135" spans="2:4" hidden="1" x14ac:dyDescent="0.4">
      <c r="B135" s="87">
        <v>78</v>
      </c>
      <c r="C135" s="88">
        <v>2.0048160332308069</v>
      </c>
      <c r="D135" s="89"/>
    </row>
    <row r="136" spans="2:4" hidden="1" x14ac:dyDescent="0.4">
      <c r="B136" s="87">
        <v>77.5</v>
      </c>
      <c r="C136" s="88">
        <v>1.9841025854735972</v>
      </c>
      <c r="D136" s="89"/>
    </row>
    <row r="137" spans="2:4" hidden="1" x14ac:dyDescent="0.4">
      <c r="B137" s="87">
        <v>77</v>
      </c>
      <c r="C137" s="88">
        <v>1.9634898760548107</v>
      </c>
      <c r="D137" s="89"/>
    </row>
    <row r="138" spans="2:4" hidden="1" x14ac:dyDescent="0.4">
      <c r="B138" s="87">
        <v>76.5</v>
      </c>
      <c r="C138" s="88">
        <v>1.9429779049744489</v>
      </c>
      <c r="D138" s="89"/>
    </row>
    <row r="139" spans="2:4" hidden="1" x14ac:dyDescent="0.4">
      <c r="B139" s="87">
        <v>76</v>
      </c>
      <c r="C139" s="88">
        <v>1.9225666722325103</v>
      </c>
      <c r="D139" s="89"/>
    </row>
    <row r="140" spans="2:4" hidden="1" x14ac:dyDescent="0.4">
      <c r="B140" s="87">
        <v>75.5</v>
      </c>
      <c r="C140" s="88">
        <v>1.9022561778289964</v>
      </c>
      <c r="D140" s="89"/>
    </row>
    <row r="141" spans="2:4" hidden="1" x14ac:dyDescent="0.4">
      <c r="B141" s="87">
        <v>75</v>
      </c>
      <c r="C141" s="88">
        <v>1.8820464217639061</v>
      </c>
      <c r="D141" s="89"/>
    </row>
    <row r="142" spans="2:4" hidden="1" x14ac:dyDescent="0.4">
      <c r="B142" s="87">
        <v>74.5</v>
      </c>
      <c r="C142" s="88">
        <v>1.8619374040372403</v>
      </c>
      <c r="D142" s="89"/>
    </row>
    <row r="143" spans="2:4" hidden="1" x14ac:dyDescent="0.4">
      <c r="B143" s="87">
        <v>74</v>
      </c>
      <c r="C143" s="88">
        <v>1.8419291246489979</v>
      </c>
      <c r="D143" s="89"/>
    </row>
    <row r="144" spans="2:4" hidden="1" x14ac:dyDescent="0.4">
      <c r="B144" s="87">
        <v>73.5</v>
      </c>
      <c r="C144" s="88">
        <v>1.8220215835991795</v>
      </c>
      <c r="D144" s="89"/>
    </row>
    <row r="145" spans="2:4" hidden="1" x14ac:dyDescent="0.4">
      <c r="B145" s="87">
        <v>73</v>
      </c>
      <c r="C145" s="88">
        <v>1.8022147808877855</v>
      </c>
      <c r="D145" s="89"/>
    </row>
    <row r="146" spans="2:4" hidden="1" x14ac:dyDescent="0.4">
      <c r="B146" s="87">
        <v>72.5</v>
      </c>
      <c r="C146" s="88">
        <v>1.7825087165148155</v>
      </c>
      <c r="D146" s="89"/>
    </row>
    <row r="147" spans="2:4" hidden="1" x14ac:dyDescent="0.4">
      <c r="B147" s="87">
        <v>72</v>
      </c>
      <c r="C147" s="88">
        <v>1.7629033904802691</v>
      </c>
      <c r="D147" s="89"/>
    </row>
    <row r="148" spans="2:4" hidden="1" x14ac:dyDescent="0.4">
      <c r="B148" s="87">
        <v>71.5</v>
      </c>
      <c r="C148" s="88">
        <v>1.7433988027841469</v>
      </c>
      <c r="D148" s="89"/>
    </row>
    <row r="149" spans="2:4" hidden="1" x14ac:dyDescent="0.4">
      <c r="B149" s="87">
        <v>71</v>
      </c>
      <c r="C149" s="88">
        <v>1.7239949534264489</v>
      </c>
      <c r="D149" s="89"/>
    </row>
    <row r="150" spans="2:4" hidden="1" x14ac:dyDescent="0.4">
      <c r="B150" s="87">
        <v>70.5</v>
      </c>
      <c r="C150" s="88">
        <v>1.7046918424071746</v>
      </c>
      <c r="D150" s="89"/>
    </row>
    <row r="151" spans="2:4" hidden="1" x14ac:dyDescent="0.4">
      <c r="B151" s="87">
        <v>70</v>
      </c>
      <c r="C151" s="88">
        <v>1.6854894697263243</v>
      </c>
      <c r="D151" s="89"/>
    </row>
    <row r="152" spans="2:4" hidden="1" x14ac:dyDescent="0.4">
      <c r="B152" s="87">
        <v>69.5</v>
      </c>
      <c r="C152" s="88">
        <v>1.6663878353838986</v>
      </c>
      <c r="D152" s="89"/>
    </row>
    <row r="153" spans="2:4" hidden="1" x14ac:dyDescent="0.4">
      <c r="B153" s="87">
        <v>69</v>
      </c>
      <c r="C153" s="88">
        <v>1.6473869393798961</v>
      </c>
      <c r="D153" s="89"/>
    </row>
    <row r="154" spans="2:4" hidden="1" x14ac:dyDescent="0.4">
      <c r="B154" s="87">
        <v>68.5</v>
      </c>
      <c r="C154" s="88">
        <v>1.628486781714318</v>
      </c>
      <c r="D154" s="89"/>
    </row>
    <row r="155" spans="2:4" hidden="1" x14ac:dyDescent="0.4">
      <c r="B155" s="87">
        <v>68</v>
      </c>
      <c r="C155" s="88">
        <v>1.6096873623871639</v>
      </c>
      <c r="D155" s="89"/>
    </row>
    <row r="156" spans="2:4" hidden="1" x14ac:dyDescent="0.4">
      <c r="B156" s="87">
        <v>67.5</v>
      </c>
      <c r="C156" s="88">
        <v>1.5909886813984337</v>
      </c>
      <c r="D156" s="89"/>
    </row>
    <row r="157" spans="2:4" hidden="1" x14ac:dyDescent="0.4">
      <c r="B157" s="87">
        <v>67</v>
      </c>
      <c r="C157" s="88">
        <v>1.5723907387481275</v>
      </c>
      <c r="D157" s="89"/>
    </row>
    <row r="158" spans="2:4" hidden="1" x14ac:dyDescent="0.4">
      <c r="B158" s="87">
        <v>66.5</v>
      </c>
      <c r="C158" s="88">
        <v>1.5538935344362454</v>
      </c>
      <c r="D158" s="89"/>
    </row>
    <row r="159" spans="2:4" hidden="1" x14ac:dyDescent="0.4">
      <c r="B159" s="87">
        <v>66</v>
      </c>
      <c r="C159" s="88">
        <v>1.5354970684627871</v>
      </c>
      <c r="D159" s="89"/>
    </row>
    <row r="160" spans="2:4" hidden="1" x14ac:dyDescent="0.4">
      <c r="B160" s="87">
        <v>65.5</v>
      </c>
      <c r="C160" s="88">
        <v>1.5172013408277532</v>
      </c>
      <c r="D160" s="89"/>
    </row>
    <row r="161" spans="2:4" hidden="1" x14ac:dyDescent="0.4">
      <c r="B161" s="87">
        <v>65</v>
      </c>
      <c r="C161" s="88">
        <v>1.4990063515311431</v>
      </c>
      <c r="D161" s="89"/>
    </row>
    <row r="162" spans="2:4" hidden="1" x14ac:dyDescent="0.4">
      <c r="B162" s="87">
        <v>64.5</v>
      </c>
      <c r="C162" s="88">
        <v>1.4809121005729571</v>
      </c>
      <c r="D162" s="89"/>
    </row>
    <row r="163" spans="2:4" hidden="1" x14ac:dyDescent="0.4">
      <c r="B163" s="87">
        <v>64</v>
      </c>
      <c r="C163" s="88">
        <v>1.462918587953195</v>
      </c>
      <c r="D163" s="89"/>
    </row>
    <row r="164" spans="2:4" hidden="1" x14ac:dyDescent="0.4">
      <c r="B164" s="87">
        <v>63.5</v>
      </c>
      <c r="C164" s="88">
        <v>1.4450258136718568</v>
      </c>
      <c r="D164" s="89"/>
    </row>
    <row r="165" spans="2:4" hidden="1" x14ac:dyDescent="0.4">
      <c r="B165" s="87">
        <v>63</v>
      </c>
      <c r="C165" s="88">
        <v>1.4272337777289426</v>
      </c>
      <c r="D165" s="89"/>
    </row>
    <row r="166" spans="2:4" hidden="1" x14ac:dyDescent="0.4">
      <c r="B166" s="87">
        <v>62.5</v>
      </c>
      <c r="C166" s="88">
        <v>1.4095424801244523</v>
      </c>
      <c r="D166" s="89"/>
    </row>
    <row r="167" spans="2:4" hidden="1" x14ac:dyDescent="0.4">
      <c r="B167" s="87">
        <v>62</v>
      </c>
      <c r="C167" s="88">
        <v>1.3919519208583861</v>
      </c>
      <c r="D167" s="89"/>
    </row>
    <row r="168" spans="2:4" hidden="1" x14ac:dyDescent="0.4">
      <c r="B168" s="87">
        <v>61.5</v>
      </c>
      <c r="C168" s="88">
        <v>1.3744620999307442</v>
      </c>
      <c r="D168" s="89"/>
    </row>
    <row r="169" spans="2:4" hidden="1" x14ac:dyDescent="0.4">
      <c r="B169" s="87">
        <v>61</v>
      </c>
      <c r="C169" s="88">
        <v>1.3570730173415262</v>
      </c>
      <c r="D169" s="89"/>
    </row>
    <row r="170" spans="2:4" hidden="1" x14ac:dyDescent="0.4">
      <c r="B170" s="87">
        <v>60.5</v>
      </c>
      <c r="C170" s="88">
        <v>1.3397846730907319</v>
      </c>
      <c r="D170" s="89"/>
    </row>
    <row r="171" spans="2:4" hidden="1" x14ac:dyDescent="0.4">
      <c r="B171" s="87">
        <v>60</v>
      </c>
      <c r="C171" s="88">
        <v>1.3225970671783618</v>
      </c>
      <c r="D171" s="89"/>
    </row>
    <row r="172" spans="2:4" hidden="1" x14ac:dyDescent="0.4">
      <c r="B172" s="87">
        <v>59.5</v>
      </c>
      <c r="C172" s="88">
        <v>1.3055101996044156</v>
      </c>
      <c r="D172" s="89"/>
    </row>
    <row r="173" spans="2:4" hidden="1" x14ac:dyDescent="0.4">
      <c r="B173" s="87">
        <v>59</v>
      </c>
      <c r="C173" s="88">
        <v>1.2885240703688936</v>
      </c>
      <c r="D173" s="89"/>
    </row>
    <row r="174" spans="2:4" hidden="1" x14ac:dyDescent="0.4">
      <c r="B174" s="87">
        <v>58.5</v>
      </c>
      <c r="C174" s="88">
        <v>1.2716386794717955</v>
      </c>
      <c r="D174" s="89"/>
    </row>
    <row r="175" spans="2:4" hidden="1" x14ac:dyDescent="0.4">
      <c r="B175" s="87">
        <v>58</v>
      </c>
      <c r="C175" s="88">
        <v>1.2548540269131212</v>
      </c>
      <c r="D175" s="89"/>
    </row>
    <row r="176" spans="2:4" hidden="1" x14ac:dyDescent="0.4">
      <c r="B176" s="87">
        <v>57.5</v>
      </c>
      <c r="C176" s="88">
        <v>1.2381701126928712</v>
      </c>
      <c r="D176" s="89"/>
    </row>
    <row r="177" spans="2:4" hidden="1" x14ac:dyDescent="0.4">
      <c r="B177" s="87">
        <v>57</v>
      </c>
      <c r="C177" s="88">
        <v>1.2215869368110452</v>
      </c>
      <c r="D177" s="89"/>
    </row>
    <row r="178" spans="2:4" hidden="1" x14ac:dyDescent="0.4">
      <c r="B178" s="87">
        <v>56.5</v>
      </c>
      <c r="C178" s="88">
        <v>1.2051044992676432</v>
      </c>
      <c r="D178" s="89"/>
    </row>
    <row r="179" spans="2:4" hidden="1" x14ac:dyDescent="0.4">
      <c r="B179" s="87">
        <v>56</v>
      </c>
      <c r="C179" s="88">
        <v>1.1887228000626651</v>
      </c>
      <c r="D179" s="89"/>
    </row>
    <row r="180" spans="2:4" hidden="1" x14ac:dyDescent="0.4">
      <c r="B180" s="87">
        <v>55.5</v>
      </c>
      <c r="C180" s="88">
        <v>1.1724418391961111</v>
      </c>
      <c r="D180" s="89"/>
    </row>
    <row r="181" spans="2:4" hidden="1" x14ac:dyDescent="0.4">
      <c r="B181" s="87">
        <v>55</v>
      </c>
      <c r="C181" s="88">
        <v>1.1562616166679809</v>
      </c>
      <c r="D181" s="89"/>
    </row>
    <row r="182" spans="2:4" hidden="1" x14ac:dyDescent="0.4">
      <c r="B182" s="87">
        <v>54.5</v>
      </c>
      <c r="C182" s="88">
        <v>1.1401821324782748</v>
      </c>
      <c r="D182" s="89"/>
    </row>
    <row r="183" spans="2:4" hidden="1" x14ac:dyDescent="0.4">
      <c r="B183" s="87">
        <v>54</v>
      </c>
      <c r="C183" s="88">
        <v>1.1242033866269925</v>
      </c>
      <c r="D183" s="89"/>
    </row>
    <row r="184" spans="2:4" hidden="1" x14ac:dyDescent="0.4">
      <c r="B184" s="87">
        <v>53.5</v>
      </c>
      <c r="C184" s="88">
        <v>1.1083253791141343</v>
      </c>
      <c r="D184" s="89"/>
    </row>
    <row r="185" spans="2:4" hidden="1" x14ac:dyDescent="0.4">
      <c r="B185" s="87">
        <v>53</v>
      </c>
      <c r="C185" s="88">
        <v>1.0925481099397003</v>
      </c>
      <c r="D185" s="89"/>
    </row>
    <row r="186" spans="2:4" hidden="1" x14ac:dyDescent="0.4">
      <c r="B186" s="87">
        <v>52.5</v>
      </c>
      <c r="C186" s="88">
        <v>1.0768715791036902</v>
      </c>
      <c r="D186" s="89"/>
    </row>
    <row r="187" spans="2:4" hidden="1" x14ac:dyDescent="0.4">
      <c r="B187" s="87">
        <v>52</v>
      </c>
      <c r="C187" s="88">
        <v>1.0612957866061044</v>
      </c>
      <c r="D187" s="89"/>
    </row>
    <row r="188" spans="2:4" hidden="1" x14ac:dyDescent="0.4">
      <c r="B188" s="87">
        <v>51.5</v>
      </c>
      <c r="C188" s="88">
        <v>1.0458207324469422</v>
      </c>
      <c r="D188" s="89"/>
    </row>
    <row r="189" spans="2:4" hidden="1" x14ac:dyDescent="0.4">
      <c r="B189" s="87">
        <v>51</v>
      </c>
      <c r="C189" s="88">
        <v>1.0304464166262042</v>
      </c>
      <c r="D189" s="89"/>
    </row>
    <row r="190" spans="2:4" hidden="1" x14ac:dyDescent="0.4">
      <c r="B190" s="87">
        <v>50.5</v>
      </c>
      <c r="C190" s="88">
        <v>1.0151728391438899</v>
      </c>
      <c r="D190" s="89"/>
    </row>
    <row r="191" spans="2:4" hidden="1" x14ac:dyDescent="0.4">
      <c r="B191" s="87">
        <v>50</v>
      </c>
      <c r="C191" s="88">
        <v>1</v>
      </c>
      <c r="D191" s="89"/>
    </row>
    <row r="192" spans="2:4" hidden="1" x14ac:dyDescent="0.4">
      <c r="B192" s="87">
        <v>49.5</v>
      </c>
      <c r="C192" s="88">
        <v>0.98492789919453405</v>
      </c>
      <c r="D192" s="89"/>
    </row>
    <row r="193" spans="2:4" hidden="1" x14ac:dyDescent="0.4">
      <c r="B193" s="87">
        <v>49</v>
      </c>
      <c r="C193" s="88">
        <v>0.96995653672749205</v>
      </c>
      <c r="D193" s="89"/>
    </row>
    <row r="194" spans="2:4" hidden="1" x14ac:dyDescent="0.4">
      <c r="B194" s="87">
        <v>48.5</v>
      </c>
      <c r="C194" s="88">
        <v>0.95508591259887365</v>
      </c>
      <c r="D194" s="89"/>
    </row>
    <row r="195" spans="2:4" hidden="1" x14ac:dyDescent="0.4">
      <c r="B195" s="87">
        <v>48</v>
      </c>
      <c r="C195" s="88">
        <v>0.94031602680867965</v>
      </c>
      <c r="D195" s="89"/>
    </row>
    <row r="196" spans="2:4" hidden="1" x14ac:dyDescent="0.4">
      <c r="B196" s="87">
        <v>47.5</v>
      </c>
      <c r="C196" s="88">
        <v>0.92564687935690959</v>
      </c>
      <c r="D196" s="89"/>
    </row>
    <row r="197" spans="2:4" hidden="1" x14ac:dyDescent="0.4">
      <c r="B197" s="87">
        <v>47</v>
      </c>
      <c r="C197" s="88">
        <v>0.91107847024356348</v>
      </c>
      <c r="D197" s="89"/>
    </row>
    <row r="198" spans="2:4" hidden="1" x14ac:dyDescent="0.4">
      <c r="B198" s="87">
        <v>46.5</v>
      </c>
      <c r="C198" s="88">
        <v>0.89661079946864153</v>
      </c>
      <c r="D198" s="89"/>
    </row>
    <row r="199" spans="2:4" hidden="1" x14ac:dyDescent="0.4">
      <c r="B199" s="87">
        <v>46</v>
      </c>
      <c r="C199" s="88">
        <v>0.88224386703214353</v>
      </c>
      <c r="D199" s="89"/>
    </row>
    <row r="200" spans="2:4" hidden="1" x14ac:dyDescent="0.4">
      <c r="B200" s="87">
        <v>45.5</v>
      </c>
      <c r="C200" s="88">
        <v>0.86797767293406936</v>
      </c>
      <c r="D200" s="89"/>
    </row>
    <row r="201" spans="2:4" hidden="1" x14ac:dyDescent="0.4">
      <c r="B201" s="87">
        <v>45</v>
      </c>
      <c r="C201" s="88">
        <v>0.85381221717441935</v>
      </c>
      <c r="D201" s="89"/>
    </row>
    <row r="202" spans="2:4" hidden="1" x14ac:dyDescent="0.4">
      <c r="B202" s="87">
        <v>44.5</v>
      </c>
      <c r="C202" s="88">
        <v>0.8397474997531934</v>
      </c>
      <c r="D202" s="89"/>
    </row>
    <row r="203" spans="2:4" hidden="1" x14ac:dyDescent="0.4">
      <c r="B203" s="87">
        <v>44</v>
      </c>
      <c r="C203" s="88">
        <v>0.82578352067039129</v>
      </c>
      <c r="D203" s="89"/>
    </row>
    <row r="204" spans="2:4" hidden="1" x14ac:dyDescent="0.4">
      <c r="B204" s="87">
        <v>43.5</v>
      </c>
      <c r="C204" s="88">
        <v>0.81192027992601334</v>
      </c>
      <c r="D204" s="89"/>
    </row>
    <row r="205" spans="2:4" hidden="1" x14ac:dyDescent="0.4">
      <c r="B205" s="87">
        <v>43</v>
      </c>
      <c r="C205" s="88">
        <v>0.79815777752005923</v>
      </c>
      <c r="D205" s="89"/>
    </row>
    <row r="206" spans="2:4" hidden="1" x14ac:dyDescent="0.4">
      <c r="B206" s="87">
        <v>42.5</v>
      </c>
      <c r="C206" s="88">
        <v>0.78449601345252917</v>
      </c>
      <c r="D206" s="89"/>
    </row>
    <row r="207" spans="2:4" hidden="1" x14ac:dyDescent="0.4">
      <c r="B207" s="87">
        <v>42</v>
      </c>
      <c r="C207" s="88">
        <v>0.77093498772342317</v>
      </c>
      <c r="D207" s="89"/>
    </row>
    <row r="208" spans="2:4" hidden="1" x14ac:dyDescent="0.4">
      <c r="B208" s="87">
        <v>41.5</v>
      </c>
      <c r="C208" s="88">
        <v>0.75747470033274111</v>
      </c>
      <c r="D208" s="89"/>
    </row>
    <row r="209" spans="2:4" hidden="1" x14ac:dyDescent="0.4">
      <c r="B209" s="87">
        <v>41</v>
      </c>
      <c r="C209" s="88">
        <v>0.74411515128048311</v>
      </c>
      <c r="D209" s="89"/>
    </row>
    <row r="210" spans="2:4" hidden="1" x14ac:dyDescent="0.4">
      <c r="B210" s="87">
        <v>40.5</v>
      </c>
      <c r="C210" s="88">
        <v>0.73085634056664917</v>
      </c>
      <c r="D210" s="89"/>
    </row>
    <row r="211" spans="2:4" hidden="1" x14ac:dyDescent="0.4">
      <c r="B211" s="87">
        <v>40</v>
      </c>
      <c r="C211" s="88">
        <v>0.71769826819123905</v>
      </c>
      <c r="D211" s="89"/>
    </row>
    <row r="212" spans="2:4" hidden="1" x14ac:dyDescent="0.4">
      <c r="B212" s="87">
        <v>39.5</v>
      </c>
      <c r="C212" s="88">
        <v>0.704640934154253</v>
      </c>
      <c r="D212" s="89"/>
    </row>
    <row r="213" spans="2:4" hidden="1" x14ac:dyDescent="0.4">
      <c r="B213" s="87">
        <v>39</v>
      </c>
      <c r="C213" s="88">
        <v>0.69168433845569111</v>
      </c>
      <c r="D213" s="89"/>
    </row>
    <row r="214" spans="2:4" hidden="1" x14ac:dyDescent="0.4">
      <c r="B214" s="87">
        <v>38.5</v>
      </c>
      <c r="C214" s="88">
        <v>0.67882848109555305</v>
      </c>
      <c r="D214" s="89"/>
    </row>
    <row r="215" spans="2:4" hidden="1" x14ac:dyDescent="0.4">
      <c r="B215" s="87">
        <v>38</v>
      </c>
      <c r="C215" s="88">
        <v>0.66607336207383905</v>
      </c>
      <c r="D215" s="89"/>
    </row>
    <row r="216" spans="2:4" hidden="1" x14ac:dyDescent="0.4">
      <c r="B216" s="87">
        <v>37.5</v>
      </c>
      <c r="C216" s="88">
        <v>0.65341898139054899</v>
      </c>
      <c r="D216" s="89"/>
    </row>
    <row r="217" spans="2:4" hidden="1" x14ac:dyDescent="0.4">
      <c r="B217" s="87">
        <v>37</v>
      </c>
      <c r="C217" s="88">
        <v>0.6408653390456831</v>
      </c>
      <c r="D217" s="89"/>
    </row>
    <row r="218" spans="2:4" hidden="1" x14ac:dyDescent="0.4">
      <c r="B218" s="87">
        <v>36.5</v>
      </c>
      <c r="C218" s="88">
        <v>0.62841243503924094</v>
      </c>
      <c r="D218" s="89"/>
    </row>
    <row r="219" spans="2:4" hidden="1" x14ac:dyDescent="0.4">
      <c r="B219" s="87">
        <v>36</v>
      </c>
      <c r="C219" s="88">
        <v>0.61606026937122293</v>
      </c>
      <c r="D219" s="89"/>
    </row>
    <row r="220" spans="2:4" hidden="1" x14ac:dyDescent="0.4">
      <c r="B220" s="87">
        <v>35.5</v>
      </c>
      <c r="C220" s="88">
        <v>0.60380884204162888</v>
      </c>
      <c r="D220" s="89"/>
    </row>
    <row r="221" spans="2:4" hidden="1" x14ac:dyDescent="0.4">
      <c r="B221" s="87">
        <v>35</v>
      </c>
      <c r="C221" s="88">
        <v>0.59165815305045899</v>
      </c>
      <c r="D221" s="89"/>
    </row>
    <row r="222" spans="2:4" hidden="1" x14ac:dyDescent="0.4">
      <c r="B222" s="87">
        <v>34.5</v>
      </c>
      <c r="C222" s="88">
        <v>0.57960820239771305</v>
      </c>
      <c r="D222" s="89"/>
    </row>
    <row r="223" spans="2:4" hidden="1" x14ac:dyDescent="0.4">
      <c r="B223" s="87">
        <v>34</v>
      </c>
      <c r="C223" s="88">
        <v>0.56765899008339105</v>
      </c>
      <c r="D223" s="89"/>
    </row>
    <row r="224" spans="2:4" hidden="1" x14ac:dyDescent="0.4">
      <c r="B224" s="87">
        <v>33.5</v>
      </c>
      <c r="C224" s="88">
        <v>0.55581051610749299</v>
      </c>
      <c r="D224" s="89"/>
    </row>
    <row r="225" spans="2:4" hidden="1" x14ac:dyDescent="0.4">
      <c r="B225" s="87">
        <v>33</v>
      </c>
      <c r="C225" s="88">
        <v>0.5440627804700191</v>
      </c>
      <c r="D225" s="89"/>
    </row>
    <row r="226" spans="2:4" hidden="1" x14ac:dyDescent="0.4">
      <c r="B226" s="87">
        <v>32.5</v>
      </c>
      <c r="C226" s="88">
        <v>0.53241578317096905</v>
      </c>
      <c r="D226" s="89"/>
    </row>
    <row r="227" spans="2:4" hidden="1" x14ac:dyDescent="0.4">
      <c r="B227" s="87">
        <v>32</v>
      </c>
      <c r="C227" s="88">
        <v>0.52086952421034305</v>
      </c>
      <c r="D227" s="89"/>
    </row>
    <row r="228" spans="2:4" hidden="1" x14ac:dyDescent="0.4">
      <c r="B228" s="87">
        <v>31.5</v>
      </c>
      <c r="C228" s="88">
        <v>0.50942400358814111</v>
      </c>
      <c r="D228" s="89"/>
    </row>
    <row r="229" spans="2:4" hidden="1" x14ac:dyDescent="0.4">
      <c r="B229" s="87">
        <v>31</v>
      </c>
      <c r="C229" s="88">
        <v>0.49807922130436316</v>
      </c>
      <c r="D229" s="89"/>
    </row>
    <row r="230" spans="2:4" hidden="1" x14ac:dyDescent="0.4">
      <c r="B230" s="87">
        <v>30.5</v>
      </c>
      <c r="C230" s="88">
        <v>0.48683517735900922</v>
      </c>
      <c r="D230" s="89"/>
    </row>
    <row r="231" spans="2:4" hidden="1" x14ac:dyDescent="0.4">
      <c r="B231" s="87">
        <v>30</v>
      </c>
      <c r="C231" s="88">
        <v>0.47569187175207922</v>
      </c>
      <c r="D231" s="89"/>
    </row>
    <row r="232" spans="2:4" hidden="1" x14ac:dyDescent="0.4">
      <c r="B232" s="87">
        <v>29.5</v>
      </c>
      <c r="C232" s="88">
        <v>0.46464930448357322</v>
      </c>
      <c r="D232" s="89"/>
    </row>
    <row r="233" spans="2:4" hidden="1" x14ac:dyDescent="0.4">
      <c r="B233" s="87">
        <v>29</v>
      </c>
      <c r="C233" s="88">
        <v>0.45370747555349128</v>
      </c>
      <c r="D233" s="89"/>
    </row>
    <row r="234" spans="2:4" hidden="1" x14ac:dyDescent="0.4">
      <c r="B234" s="87">
        <v>28.5</v>
      </c>
      <c r="C234" s="88">
        <v>0.44286638496183334</v>
      </c>
      <c r="D234" s="89"/>
    </row>
    <row r="235" spans="2:4" hidden="1" x14ac:dyDescent="0.4">
      <c r="B235" s="87">
        <v>28</v>
      </c>
      <c r="C235" s="88">
        <v>0.43212603270859939</v>
      </c>
      <c r="D235" s="89"/>
    </row>
    <row r="236" spans="2:4" hidden="1" x14ac:dyDescent="0.4">
      <c r="B236" s="87">
        <v>27.5</v>
      </c>
      <c r="C236" s="88">
        <v>0.4214864187937894</v>
      </c>
      <c r="D236" s="89"/>
    </row>
    <row r="237" spans="2:4" hidden="1" x14ac:dyDescent="0.4">
      <c r="B237" s="87">
        <v>27</v>
      </c>
      <c r="C237" s="88">
        <v>0.4109475432174034</v>
      </c>
      <c r="D237" s="89"/>
    </row>
    <row r="238" spans="2:4" hidden="1" x14ac:dyDescent="0.4">
      <c r="B238" s="87">
        <v>26.5</v>
      </c>
      <c r="C238" s="88">
        <v>0.40050940597944146</v>
      </c>
      <c r="D238" s="89"/>
    </row>
    <row r="239" spans="2:4" hidden="1" x14ac:dyDescent="0.4">
      <c r="B239" s="87">
        <v>26</v>
      </c>
      <c r="C239" s="88">
        <v>0.39017200707990352</v>
      </c>
      <c r="D239" s="89"/>
    </row>
    <row r="240" spans="2:4" hidden="1" x14ac:dyDescent="0.4">
      <c r="B240" s="87">
        <v>25.5</v>
      </c>
      <c r="C240" s="88">
        <v>0.37993534651878963</v>
      </c>
      <c r="D240" s="89"/>
    </row>
    <row r="241" spans="2:4" hidden="1" x14ac:dyDescent="0.4">
      <c r="B241" s="87">
        <v>25</v>
      </c>
      <c r="C241" s="88">
        <v>0.36979942429609963</v>
      </c>
      <c r="D241" s="89"/>
    </row>
    <row r="242" spans="2:4" hidden="1" x14ac:dyDescent="0.4">
      <c r="B242" s="87">
        <v>24.5</v>
      </c>
      <c r="C242" s="88">
        <v>0.35976424041183375</v>
      </c>
      <c r="D242" s="89"/>
    </row>
    <row r="243" spans="2:4" hidden="1" x14ac:dyDescent="0.4">
      <c r="B243" s="87">
        <v>24</v>
      </c>
      <c r="C243" s="88">
        <v>0.34982979486599175</v>
      </c>
      <c r="D243" s="89"/>
    </row>
    <row r="244" spans="2:4" hidden="1" x14ac:dyDescent="0.4">
      <c r="B244" s="87">
        <v>23.5</v>
      </c>
      <c r="C244" s="88">
        <v>0.33999608765857381</v>
      </c>
      <c r="D244" s="89"/>
    </row>
    <row r="245" spans="2:4" hidden="1" x14ac:dyDescent="0.4">
      <c r="B245" s="87">
        <v>23</v>
      </c>
      <c r="C245" s="88">
        <v>0.33026311878957987</v>
      </c>
      <c r="D245" s="89"/>
    </row>
    <row r="246" spans="2:4" hidden="1" x14ac:dyDescent="0.4">
      <c r="B246" s="87">
        <v>22.5</v>
      </c>
      <c r="C246" s="88">
        <v>0.32063088825900993</v>
      </c>
      <c r="D246" s="89"/>
    </row>
    <row r="247" spans="2:4" hidden="1" x14ac:dyDescent="0.4">
      <c r="B247" s="87">
        <v>22</v>
      </c>
      <c r="C247" s="88">
        <v>0.31109939606686399</v>
      </c>
      <c r="D247" s="89"/>
    </row>
    <row r="248" spans="2:4" hidden="1" x14ac:dyDescent="0.4">
      <c r="B248" s="87">
        <v>21.5</v>
      </c>
      <c r="C248" s="88">
        <v>0.30166864221314205</v>
      </c>
      <c r="D248" s="89"/>
    </row>
    <row r="249" spans="2:4" hidden="1" x14ac:dyDescent="0.4">
      <c r="B249" s="87">
        <v>21</v>
      </c>
      <c r="C249" s="88">
        <v>0.29233862669784416</v>
      </c>
      <c r="D249" s="89"/>
    </row>
    <row r="250" spans="2:4" hidden="1" x14ac:dyDescent="0.4">
      <c r="B250" s="87">
        <v>20.5</v>
      </c>
      <c r="C250" s="88">
        <v>0.28310934952097022</v>
      </c>
      <c r="D250" s="89"/>
    </row>
    <row r="251" spans="2:4" hidden="1" x14ac:dyDescent="0.4">
      <c r="B251" s="87">
        <v>20</v>
      </c>
      <c r="C251" s="88">
        <v>0.27398081068252028</v>
      </c>
      <c r="D251" s="89"/>
    </row>
    <row r="252" spans="2:4" hidden="1" x14ac:dyDescent="0.4">
      <c r="B252" s="87">
        <v>19.5</v>
      </c>
      <c r="C252" s="88">
        <v>0.2649530101824944</v>
      </c>
    </row>
    <row r="253" spans="2:4" hidden="1" x14ac:dyDescent="0.4">
      <c r="B253" s="87">
        <v>19</v>
      </c>
      <c r="C253" s="88">
        <v>0.2560259480208924</v>
      </c>
    </row>
    <row r="254" spans="2:4" hidden="1" x14ac:dyDescent="0.4">
      <c r="B254" s="87">
        <v>18.5</v>
      </c>
      <c r="C254" s="88">
        <v>0.24719962419771455</v>
      </c>
    </row>
    <row r="255" spans="2:4" hidden="1" x14ac:dyDescent="0.4">
      <c r="B255" s="87">
        <v>18</v>
      </c>
      <c r="C255" s="88">
        <v>0.23847403871296058</v>
      </c>
    </row>
  </sheetData>
  <sheetProtection algorithmName="SHA-512" hashValue="I3u3qJDWVhOZCMQBxbwyx1l00bLfB6tFgiLA7W03wL1q4RYQVSeHRu6wdtbC2/7UX0AQVNRk7+OIUwpxeuLWUw==" saltValue="g46PSlE6lxU2a2nyb5eDMA==" spinCount="100000" sheet="1" formatCells="0" formatColumns="0" formatRows="0" insertColumns="0" insertRows="0" insertHyperlinks="0" deleteColumns="0" deleteRows="0" sort="0" autoFilter="0" pivotTables="0"/>
  <mergeCells count="36">
    <mergeCell ref="B122:B126"/>
    <mergeCell ref="B129:B130"/>
    <mergeCell ref="C129:C130"/>
    <mergeCell ref="B94:B98"/>
    <mergeCell ref="J8:R8"/>
    <mergeCell ref="D13:Z13"/>
    <mergeCell ref="B113:B114"/>
    <mergeCell ref="C113:C114"/>
    <mergeCell ref="D113:AJ113"/>
    <mergeCell ref="B115:B116"/>
    <mergeCell ref="B117:B121"/>
    <mergeCell ref="B92:B93"/>
    <mergeCell ref="M92:M93"/>
    <mergeCell ref="M94:M98"/>
    <mergeCell ref="B99:B103"/>
    <mergeCell ref="M99:M103"/>
    <mergeCell ref="B76:B77"/>
    <mergeCell ref="B78:B82"/>
    <mergeCell ref="B83:B87"/>
    <mergeCell ref="B90:J90"/>
    <mergeCell ref="M90:U90"/>
    <mergeCell ref="B61:B65"/>
    <mergeCell ref="B66:B70"/>
    <mergeCell ref="B74:B75"/>
    <mergeCell ref="C74:C75"/>
    <mergeCell ref="D74:AJ74"/>
    <mergeCell ref="B20:B22"/>
    <mergeCell ref="B57:B58"/>
    <mergeCell ref="C57:C58"/>
    <mergeCell ref="D57:AJ57"/>
    <mergeCell ref="B59:B60"/>
    <mergeCell ref="B13:B14"/>
    <mergeCell ref="C13:C14"/>
    <mergeCell ref="I6:S7"/>
    <mergeCell ref="B15:B16"/>
    <mergeCell ref="B17:B19"/>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2026-01-10T19:54:38Z</cp:lastPrinted>
  <dcterms:created xsi:type="dcterms:W3CDTF">2026-01-10T19:39:31Z</dcterms:created>
  <dcterms:modified xsi:type="dcterms:W3CDTF">2026-05-15T16:24:07Z</dcterms:modified>
</cp:coreProperties>
</file>