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124226"/>
  <mc:AlternateContent xmlns:mc="http://schemas.openxmlformats.org/markup-compatibility/2006">
    <mc:Choice Requires="x15">
      <x15ac:absPath xmlns:x15ac="http://schemas.microsoft.com/office/spreadsheetml/2010/11/ac" url="https://d.docs.live.net/9301949717c48b85/Stalinis kompiuteris/Išrašytos sąsk/sąskaitos 2024-2025-2026m/"/>
    </mc:Choice>
  </mc:AlternateContent>
  <xr:revisionPtr revIDLastSave="0" documentId="8_{F74117BB-AAF3-4DA0-9190-A82744084253}" xr6:coauthVersionLast="47" xr6:coauthVersionMax="47" xr10:uidLastSave="{00000000-0000-0000-0000-000000000000}"/>
  <workbookProtection workbookAlgorithmName="SHA-512" workbookHashValue="OfUY0vZzRVqyKnzm72zZV8uA/1MddI4kOCXPA2JK3YSKU4zg1NlKoHTiAH2mYydooJiNmR/wx6dYAN7uUfInBQ==" workbookSaltValue="xAWvyLyEfuIuM7utYUEb2g==" workbookSpinCount="100000" lockStructure="1"/>
  <bookViews>
    <workbookView xWindow="32415" yWindow="1470" windowWidth="21600" windowHeight="11100" xr2:uid="{310029A3-1E37-40AA-BC56-F3FB401C1B36}"/>
  </bookViews>
  <sheets>
    <sheet name="FC select" sheetId="1" r:id="rId1"/>
  </sheets>
  <definedNames>
    <definedName name="__xlnm.Print_Area">'FC select'!$B$60:$Z$74</definedName>
    <definedName name="_xlnm.Print_Area" localSheetId="0">'FC select'!$B$2:$Z$27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N4" i="1" l="1"/>
  <c r="AN5" i="1"/>
  <c r="AK30" i="1"/>
  <c r="AI63" i="1"/>
  <c r="AD65" i="1"/>
  <c r="AB67" i="1"/>
  <c r="AG68" i="1"/>
  <c r="AB70" i="1"/>
  <c r="AJ71" i="1"/>
  <c r="AD73" i="1"/>
  <c r="AE73" i="1"/>
  <c r="AI74" i="1"/>
  <c r="AJ74" i="1"/>
  <c r="AN3" i="1"/>
  <c r="AD64" i="1" s="1"/>
  <c r="S65" i="1"/>
  <c r="J74" i="1"/>
  <c r="F96" i="1"/>
  <c r="H96" i="1"/>
  <c r="I96" i="1"/>
  <c r="Q96" i="1"/>
  <c r="S96" i="1"/>
  <c r="T96" i="1" s="1"/>
  <c r="F97" i="1"/>
  <c r="H97" i="1"/>
  <c r="I97" i="1"/>
  <c r="Q97" i="1"/>
  <c r="S97" i="1"/>
  <c r="T97" i="1" s="1"/>
  <c r="F98" i="1"/>
  <c r="H98" i="1"/>
  <c r="I98" i="1" s="1"/>
  <c r="Q98" i="1"/>
  <c r="S98" i="1"/>
  <c r="T98" i="1" s="1"/>
  <c r="F99" i="1"/>
  <c r="H99" i="1"/>
  <c r="I99" i="1"/>
  <c r="Q99" i="1"/>
  <c r="S99" i="1"/>
  <c r="T99" i="1" s="1"/>
  <c r="E100" i="1"/>
  <c r="H100" i="1" s="1"/>
  <c r="I100" i="1" s="1"/>
  <c r="Q100" i="1"/>
  <c r="S100" i="1"/>
  <c r="T100" i="1" s="1"/>
  <c r="E101" i="1"/>
  <c r="F101" i="1"/>
  <c r="H101" i="1"/>
  <c r="I101" i="1"/>
  <c r="Q101" i="1"/>
  <c r="S101" i="1"/>
  <c r="T101" i="1"/>
  <c r="E102" i="1"/>
  <c r="Q102" i="1"/>
  <c r="S102" i="1"/>
  <c r="T102" i="1"/>
  <c r="E103" i="1"/>
  <c r="F103" i="1" s="1"/>
  <c r="H103" i="1"/>
  <c r="I103" i="1" s="1"/>
  <c r="Q103" i="1"/>
  <c r="S103" i="1"/>
  <c r="T103" i="1" s="1"/>
  <c r="E104" i="1"/>
  <c r="H104" i="1" s="1"/>
  <c r="I104" i="1" s="1"/>
  <c r="Q104" i="1"/>
  <c r="S104" i="1"/>
  <c r="T104" i="1" s="1"/>
  <c r="F105" i="1"/>
  <c r="H105" i="1"/>
  <c r="I105" i="1" s="1"/>
  <c r="Q105" i="1"/>
  <c r="S105" i="1"/>
  <c r="T105" i="1"/>
  <c r="E106" i="1"/>
  <c r="H106" i="1" s="1"/>
  <c r="I106" i="1" s="1"/>
  <c r="F106" i="1"/>
  <c r="Q106" i="1"/>
  <c r="S106" i="1"/>
  <c r="T106" i="1" s="1"/>
  <c r="E107" i="1"/>
  <c r="F107" i="1" s="1"/>
  <c r="Q107" i="1"/>
  <c r="S107" i="1"/>
  <c r="T107" i="1" s="1"/>
  <c r="F100" i="1" l="1"/>
  <c r="AA81" i="1"/>
  <c r="AH91" i="1"/>
  <c r="AH83" i="1"/>
  <c r="AF87" i="1"/>
  <c r="AG87" i="1"/>
  <c r="AJ87" i="1"/>
  <c r="AH87" i="1"/>
  <c r="AB87" i="1"/>
  <c r="AC87" i="1"/>
  <c r="AJ69" i="1"/>
  <c r="AA65" i="1"/>
  <c r="AE84" i="1"/>
  <c r="AF74" i="1"/>
  <c r="AJ67" i="1"/>
  <c r="AB63" i="1"/>
  <c r="AB80" i="1" s="1"/>
  <c r="AG72" i="1"/>
  <c r="AI67" i="1"/>
  <c r="AA63" i="1"/>
  <c r="AF72" i="1"/>
  <c r="AF69" i="1"/>
  <c r="AC66" i="1"/>
  <c r="AE90" i="1"/>
  <c r="AD82" i="1"/>
  <c r="AJ73" i="1"/>
  <c r="AE72" i="1"/>
  <c r="AE89" i="1" s="1"/>
  <c r="AJ70" i="1"/>
  <c r="AB69" i="1"/>
  <c r="AG67" i="1"/>
  <c r="AB66" i="1"/>
  <c r="AI91" i="1"/>
  <c r="AD90" i="1"/>
  <c r="AC82" i="1"/>
  <c r="AH80" i="1"/>
  <c r="F24" i="1"/>
  <c r="AC63" i="1"/>
  <c r="AE64" i="1"/>
  <c r="AG65" i="1"/>
  <c r="AI66" i="1"/>
  <c r="AA68" i="1"/>
  <c r="AC69" i="1"/>
  <c r="AE70" i="1"/>
  <c r="AG71" i="1"/>
  <c r="AI72" i="1"/>
  <c r="AA74" i="1"/>
  <c r="F68" i="1"/>
  <c r="AD63" i="1"/>
  <c r="AF64" i="1"/>
  <c r="AH65" i="1"/>
  <c r="AB68" i="1"/>
  <c r="AD69" i="1"/>
  <c r="AF70" i="1"/>
  <c r="AH71" i="1"/>
  <c r="AJ72" i="1"/>
  <c r="AB74" i="1"/>
  <c r="X71" i="1"/>
  <c r="AA84" i="1"/>
  <c r="AE63" i="1"/>
  <c r="AG64" i="1"/>
  <c r="AI65" i="1"/>
  <c r="AA67" i="1"/>
  <c r="AC68" i="1"/>
  <c r="AE69" i="1"/>
  <c r="AG70" i="1"/>
  <c r="AI71" i="1"/>
  <c r="AA73" i="1"/>
  <c r="AC74" i="1"/>
  <c r="AJ66" i="1"/>
  <c r="AC73" i="1"/>
  <c r="AA83" i="1"/>
  <c r="AG74" i="1"/>
  <c r="AH69" i="1"/>
  <c r="AB71" i="1"/>
  <c r="AI64" i="1"/>
  <c r="AG81" i="1"/>
  <c r="AF81" i="1"/>
  <c r="AD74" i="1"/>
  <c r="AA71" i="1"/>
  <c r="AH67" i="1"/>
  <c r="AH64" i="1"/>
  <c r="AJ91" i="1"/>
  <c r="AG85" i="1"/>
  <c r="AB84" i="1"/>
  <c r="AI80" i="1"/>
  <c r="AI83" i="1"/>
  <c r="AI73" i="1"/>
  <c r="AD72" i="1"/>
  <c r="AI70" i="1"/>
  <c r="AA69" i="1"/>
  <c r="AF67" i="1"/>
  <c r="AA66" i="1"/>
  <c r="AC64" i="1"/>
  <c r="AG80" i="1"/>
  <c r="AI82" i="1"/>
  <c r="AH82" i="1"/>
  <c r="AF68" i="1"/>
  <c r="AE71" i="1"/>
  <c r="AC81" i="1"/>
  <c r="AB73" i="1"/>
  <c r="AD68" i="1"/>
  <c r="AD85" i="1" s="1"/>
  <c r="AJ82" i="1"/>
  <c r="AH72" i="1"/>
  <c r="AE66" i="1"/>
  <c r="AD66" i="1"/>
  <c r="AG66" i="1"/>
  <c r="AF84" i="1"/>
  <c r="AD71" i="1"/>
  <c r="AB91" i="1"/>
  <c r="AC91" i="1"/>
  <c r="AC71" i="1"/>
  <c r="AJ64" i="1"/>
  <c r="AD84" i="1"/>
  <c r="AE74" i="1"/>
  <c r="AG69" i="1"/>
  <c r="AF90" i="1"/>
  <c r="AH73" i="1"/>
  <c r="AC72" i="1"/>
  <c r="AH70" i="1"/>
  <c r="AJ68" i="1"/>
  <c r="AE67" i="1"/>
  <c r="AJ65" i="1"/>
  <c r="AB64" i="1"/>
  <c r="AG91" i="1"/>
  <c r="AA82" i="1"/>
  <c r="AF80" i="1"/>
  <c r="AG73" i="1"/>
  <c r="AB72" i="1"/>
  <c r="AD70" i="1"/>
  <c r="AI68" i="1"/>
  <c r="AD67" i="1"/>
  <c r="AF65" i="1"/>
  <c r="AA64" i="1"/>
  <c r="AH89" i="1"/>
  <c r="AE83" i="1"/>
  <c r="AJ81" i="1"/>
  <c r="AA70" i="1"/>
  <c r="AH74" i="1"/>
  <c r="AE68" i="1"/>
  <c r="AB65" i="1"/>
  <c r="AG63" i="1"/>
  <c r="H102" i="1"/>
  <c r="I102" i="1" s="1"/>
  <c r="F102" i="1"/>
  <c r="F21" i="1" s="1"/>
  <c r="AI69" i="1"/>
  <c r="AF66" i="1"/>
  <c r="AF83" i="1" s="1"/>
  <c r="AF63" i="1"/>
  <c r="AC89" i="1"/>
  <c r="AB81" i="1"/>
  <c r="AJ80" i="1"/>
  <c r="AA85" i="1"/>
  <c r="AB85" i="1"/>
  <c r="AC85" i="1"/>
  <c r="AC80" i="1"/>
  <c r="AF73" i="1"/>
  <c r="AA72" i="1"/>
  <c r="AC70" i="1"/>
  <c r="AH68" i="1"/>
  <c r="AC67" i="1"/>
  <c r="AE65" i="1"/>
  <c r="AJ63" i="1"/>
  <c r="AE91" i="1"/>
  <c r="AG89" i="1"/>
  <c r="AI84" i="1"/>
  <c r="AI81" i="1"/>
  <c r="AA80" i="1"/>
  <c r="AF89" i="1"/>
  <c r="AC83" i="1"/>
  <c r="AH81" i="1"/>
  <c r="AF71" i="1"/>
  <c r="AH66" i="1"/>
  <c r="AC65" i="1"/>
  <c r="AH63" i="1"/>
  <c r="AJ90" i="1"/>
  <c r="AG84" i="1"/>
  <c r="AB83" i="1"/>
  <c r="AD81" i="1"/>
  <c r="E24" i="1"/>
  <c r="AI89" i="1"/>
  <c r="I74" i="1"/>
  <c r="U71" i="1"/>
  <c r="E68" i="1"/>
  <c r="R65" i="1"/>
  <c r="F74" i="1"/>
  <c r="T71" i="1"/>
  <c r="D68" i="1"/>
  <c r="O65" i="1"/>
  <c r="N16" i="1"/>
  <c r="N73" i="1"/>
  <c r="S71" i="1"/>
  <c r="L67" i="1"/>
  <c r="U64" i="1"/>
  <c r="M73" i="1"/>
  <c r="L71" i="1"/>
  <c r="I67" i="1"/>
  <c r="T64" i="1"/>
  <c r="O20" i="1"/>
  <c r="L73" i="1"/>
  <c r="Z70" i="1"/>
  <c r="H67" i="1"/>
  <c r="S64" i="1"/>
  <c r="K73" i="1"/>
  <c r="Y70" i="1"/>
  <c r="G67" i="1"/>
  <c r="R64" i="1"/>
  <c r="S72" i="1"/>
  <c r="X70" i="1"/>
  <c r="O66" i="1"/>
  <c r="U63" i="1"/>
  <c r="R72" i="1"/>
  <c r="O70" i="1"/>
  <c r="N66" i="1"/>
  <c r="T63" i="1"/>
  <c r="Q72" i="1"/>
  <c r="T69" i="1"/>
  <c r="M66" i="1"/>
  <c r="S63" i="1"/>
  <c r="H107" i="1"/>
  <c r="I107" i="1" s="1"/>
  <c r="AF91" i="1" s="1"/>
  <c r="P72" i="1"/>
  <c r="W68" i="1"/>
  <c r="L66" i="1"/>
  <c r="R63" i="1"/>
  <c r="K74" i="1"/>
  <c r="G72" i="1"/>
  <c r="G68" i="1"/>
  <c r="T65" i="1"/>
  <c r="N81" i="1"/>
  <c r="H65" i="1"/>
  <c r="H64" i="1"/>
  <c r="H63" i="1"/>
  <c r="F18" i="1"/>
  <c r="Z74" i="1"/>
  <c r="F72" i="1"/>
  <c r="I71" i="1"/>
  <c r="N70" i="1"/>
  <c r="S69" i="1"/>
  <c r="V68" i="1"/>
  <c r="G65" i="1"/>
  <c r="G64" i="1"/>
  <c r="G63" i="1"/>
  <c r="E18" i="1"/>
  <c r="Y74" i="1"/>
  <c r="E72" i="1"/>
  <c r="H71" i="1"/>
  <c r="M70" i="1"/>
  <c r="R69" i="1"/>
  <c r="U68" i="1"/>
  <c r="Z67" i="1"/>
  <c r="F64" i="1"/>
  <c r="F63" i="1"/>
  <c r="X74" i="1"/>
  <c r="D72" i="1"/>
  <c r="G71" i="1"/>
  <c r="L70" i="1"/>
  <c r="O69" i="1"/>
  <c r="T68" i="1"/>
  <c r="Y67" i="1"/>
  <c r="E64" i="1"/>
  <c r="E63" i="1"/>
  <c r="W74" i="1"/>
  <c r="Z73" i="1"/>
  <c r="F71" i="1"/>
  <c r="K70" i="1"/>
  <c r="N69" i="1"/>
  <c r="S68" i="1"/>
  <c r="X67" i="1"/>
  <c r="D64" i="1"/>
  <c r="D63" i="1"/>
  <c r="X15" i="1"/>
  <c r="V74" i="1"/>
  <c r="Y73" i="1"/>
  <c r="E71" i="1"/>
  <c r="J70" i="1"/>
  <c r="M69" i="1"/>
  <c r="R68" i="1"/>
  <c r="U67" i="1"/>
  <c r="Z66" i="1"/>
  <c r="V15" i="1"/>
  <c r="M74" i="1"/>
  <c r="R73" i="1"/>
  <c r="U72" i="1"/>
  <c r="Z71" i="1"/>
  <c r="F69" i="1"/>
  <c r="I68" i="1"/>
  <c r="N67" i="1"/>
  <c r="Q66" i="1"/>
  <c r="V65" i="1"/>
  <c r="W64" i="1"/>
  <c r="Z63" i="1"/>
  <c r="G24" i="1"/>
  <c r="L74" i="1"/>
  <c r="O73" i="1"/>
  <c r="T72" i="1"/>
  <c r="Y71" i="1"/>
  <c r="H68" i="1"/>
  <c r="M67" i="1"/>
  <c r="P66" i="1"/>
  <c r="U65" i="1"/>
  <c r="V64" i="1"/>
  <c r="Y63" i="1"/>
  <c r="D22" i="1"/>
  <c r="J63" i="1"/>
  <c r="V63" i="1"/>
  <c r="M64" i="1"/>
  <c r="Y64" i="1"/>
  <c r="D65" i="1"/>
  <c r="P65" i="1"/>
  <c r="G66" i="1"/>
  <c r="S66" i="1"/>
  <c r="J67" i="1"/>
  <c r="V67" i="1"/>
  <c r="M68" i="1"/>
  <c r="Y68" i="1"/>
  <c r="D69" i="1"/>
  <c r="P69" i="1"/>
  <c r="G70" i="1"/>
  <c r="S70" i="1"/>
  <c r="J71" i="1"/>
  <c r="V71" i="1"/>
  <c r="M72" i="1"/>
  <c r="Y72" i="1"/>
  <c r="D73" i="1"/>
  <c r="P73" i="1"/>
  <c r="G74" i="1"/>
  <c r="S74" i="1"/>
  <c r="E22" i="1"/>
  <c r="E87" i="1" s="1"/>
  <c r="K63" i="1"/>
  <c r="W63" i="1"/>
  <c r="N64" i="1"/>
  <c r="Z64" i="1"/>
  <c r="E65" i="1"/>
  <c r="Q65" i="1"/>
  <c r="H66" i="1"/>
  <c r="T66" i="1"/>
  <c r="K67" i="1"/>
  <c r="W67" i="1"/>
  <c r="N68" i="1"/>
  <c r="Z68" i="1"/>
  <c r="E69" i="1"/>
  <c r="Q69" i="1"/>
  <c r="H70" i="1"/>
  <c r="T70" i="1"/>
  <c r="K71" i="1"/>
  <c r="W71" i="1"/>
  <c r="N72" i="1"/>
  <c r="Z72" i="1"/>
  <c r="E73" i="1"/>
  <c r="Q73" i="1"/>
  <c r="H74" i="1"/>
  <c r="T74" i="1"/>
  <c r="G15" i="1"/>
  <c r="F22" i="1"/>
  <c r="L63" i="1"/>
  <c r="X63" i="1"/>
  <c r="O64" i="1"/>
  <c r="F65" i="1"/>
  <c r="I15" i="1"/>
  <c r="G18" i="1"/>
  <c r="H24" i="1"/>
  <c r="I63" i="1"/>
  <c r="I64" i="1"/>
  <c r="X64" i="1"/>
  <c r="I65" i="1"/>
  <c r="W65" i="1"/>
  <c r="D66" i="1"/>
  <c r="R66" i="1"/>
  <c r="O67" i="1"/>
  <c r="J68" i="1"/>
  <c r="X68" i="1"/>
  <c r="G69" i="1"/>
  <c r="U69" i="1"/>
  <c r="P70" i="1"/>
  <c r="M71" i="1"/>
  <c r="H72" i="1"/>
  <c r="V72" i="1"/>
  <c r="S73" i="1"/>
  <c r="N74" i="1"/>
  <c r="I18" i="1"/>
  <c r="I24" i="1"/>
  <c r="M63" i="1"/>
  <c r="J64" i="1"/>
  <c r="J65" i="1"/>
  <c r="X65" i="1"/>
  <c r="E66" i="1"/>
  <c r="U66" i="1"/>
  <c r="P67" i="1"/>
  <c r="K68" i="1"/>
  <c r="H69" i="1"/>
  <c r="V69" i="1"/>
  <c r="Q70" i="1"/>
  <c r="N71" i="1"/>
  <c r="I72" i="1"/>
  <c r="W72" i="1"/>
  <c r="F73" i="1"/>
  <c r="T73" i="1"/>
  <c r="O74" i="1"/>
  <c r="H15" i="1"/>
  <c r="X18" i="1"/>
  <c r="N63" i="1"/>
  <c r="K64" i="1"/>
  <c r="K65" i="1"/>
  <c r="Y65" i="1"/>
  <c r="F66" i="1"/>
  <c r="V66" i="1"/>
  <c r="Q67" i="1"/>
  <c r="L68" i="1"/>
  <c r="I69" i="1"/>
  <c r="W69" i="1"/>
  <c r="D70" i="1"/>
  <c r="R70" i="1"/>
  <c r="O71" i="1"/>
  <c r="J72" i="1"/>
  <c r="X72" i="1"/>
  <c r="G73" i="1"/>
  <c r="U73" i="1"/>
  <c r="P74" i="1"/>
  <c r="J15" i="1"/>
  <c r="T20" i="1"/>
  <c r="O63" i="1"/>
  <c r="L64" i="1"/>
  <c r="L65" i="1"/>
  <c r="Z65" i="1"/>
  <c r="I66" i="1"/>
  <c r="W66" i="1"/>
  <c r="D67" i="1"/>
  <c r="R67" i="1"/>
  <c r="O68" i="1"/>
  <c r="O85" i="1" s="1"/>
  <c r="J69" i="1"/>
  <c r="X69" i="1"/>
  <c r="E70" i="1"/>
  <c r="U70" i="1"/>
  <c r="P71" i="1"/>
  <c r="K72" i="1"/>
  <c r="H73" i="1"/>
  <c r="V73" i="1"/>
  <c r="Q74" i="1"/>
  <c r="U20" i="1"/>
  <c r="P63" i="1"/>
  <c r="P64" i="1"/>
  <c r="M65" i="1"/>
  <c r="J66" i="1"/>
  <c r="X66" i="1"/>
  <c r="E67" i="1"/>
  <c r="S67" i="1"/>
  <c r="P68" i="1"/>
  <c r="K69" i="1"/>
  <c r="Y69" i="1"/>
  <c r="F70" i="1"/>
  <c r="V70" i="1"/>
  <c r="Q71" i="1"/>
  <c r="L72" i="1"/>
  <c r="I73" i="1"/>
  <c r="W73" i="1"/>
  <c r="R74" i="1"/>
  <c r="L15" i="1"/>
  <c r="Q63" i="1"/>
  <c r="Q64" i="1"/>
  <c r="N65" i="1"/>
  <c r="K66" i="1"/>
  <c r="Y66" i="1"/>
  <c r="F67" i="1"/>
  <c r="T67" i="1"/>
  <c r="L69" i="1"/>
  <c r="I70" i="1"/>
  <c r="D71" i="1"/>
  <c r="O72" i="1"/>
  <c r="U74" i="1"/>
  <c r="K15" i="1"/>
  <c r="D74" i="1"/>
  <c r="Q68" i="1"/>
  <c r="Z69" i="1"/>
  <c r="W70" i="1"/>
  <c r="R71" i="1"/>
  <c r="J73" i="1"/>
  <c r="X73" i="1"/>
  <c r="E74" i="1"/>
  <c r="W22" i="1"/>
  <c r="F19" i="1"/>
  <c r="G25" i="1"/>
  <c r="S25" i="1"/>
  <c r="P25" i="1"/>
  <c r="D25" i="1"/>
  <c r="Q25" i="1"/>
  <c r="Q90" i="1" s="1"/>
  <c r="E25" i="1"/>
  <c r="E90" i="1" s="1"/>
  <c r="R25" i="1"/>
  <c r="R90" i="1" s="1"/>
  <c r="T25" i="1"/>
  <c r="U25" i="1"/>
  <c r="V25" i="1"/>
  <c r="I25" i="1"/>
  <c r="I90" i="1" s="1"/>
  <c r="K25" i="1"/>
  <c r="L25" i="1"/>
  <c r="L90" i="1" s="1"/>
  <c r="M25" i="1"/>
  <c r="E21" i="1"/>
  <c r="K21" i="1"/>
  <c r="L21" i="1"/>
  <c r="M21" i="1"/>
  <c r="W21" i="1"/>
  <c r="G17" i="1"/>
  <c r="S17" i="1"/>
  <c r="S82" i="1" s="1"/>
  <c r="H17" i="1"/>
  <c r="T17" i="1"/>
  <c r="E17" i="1"/>
  <c r="U17" i="1"/>
  <c r="F17" i="1"/>
  <c r="V17" i="1"/>
  <c r="I17" i="1"/>
  <c r="W17" i="1"/>
  <c r="J17" i="1"/>
  <c r="J82" i="1" s="1"/>
  <c r="K17" i="1"/>
  <c r="L17" i="1"/>
  <c r="M17" i="1"/>
  <c r="O17" i="1"/>
  <c r="Q17" i="1"/>
  <c r="R17" i="1"/>
  <c r="X17" i="1"/>
  <c r="X82" i="1" s="1"/>
  <c r="J25" i="1"/>
  <c r="H25" i="1"/>
  <c r="R19" i="1"/>
  <c r="Q19" i="1"/>
  <c r="V21" i="1"/>
  <c r="R20" i="1"/>
  <c r="O16" i="1"/>
  <c r="Z25" i="1"/>
  <c r="Z17" i="1"/>
  <c r="N25" i="1"/>
  <c r="I21" i="1"/>
  <c r="M19" i="1"/>
  <c r="Y19" i="1"/>
  <c r="N19" i="1"/>
  <c r="N84" i="1" s="1"/>
  <c r="Z19" i="1"/>
  <c r="Z84" i="1" s="1"/>
  <c r="K19" i="1"/>
  <c r="L19" i="1"/>
  <c r="O19" i="1"/>
  <c r="S19" i="1"/>
  <c r="D19" i="1"/>
  <c r="E19" i="1"/>
  <c r="T19" i="1"/>
  <c r="U19" i="1"/>
  <c r="V19" i="1"/>
  <c r="G19" i="1"/>
  <c r="I19" i="1"/>
  <c r="I84" i="1" s="1"/>
  <c r="J19" i="1"/>
  <c r="P19" i="1"/>
  <c r="X19" i="1"/>
  <c r="W19" i="1"/>
  <c r="F25" i="1"/>
  <c r="K16" i="1"/>
  <c r="Y16" i="1"/>
  <c r="L16" i="1"/>
  <c r="Z16" i="1"/>
  <c r="U16" i="1"/>
  <c r="V16" i="1"/>
  <c r="F16" i="1"/>
  <c r="F81" i="1" s="1"/>
  <c r="W16" i="1"/>
  <c r="G16" i="1"/>
  <c r="R16" i="1"/>
  <c r="T16" i="1"/>
  <c r="J22" i="1"/>
  <c r="V22" i="1"/>
  <c r="K22" i="1"/>
  <c r="X22" i="1"/>
  <c r="X87" i="1" s="1"/>
  <c r="L22" i="1"/>
  <c r="L87" i="1" s="1"/>
  <c r="Y22" i="1"/>
  <c r="M22" i="1"/>
  <c r="Z22" i="1"/>
  <c r="Z87" i="1" s="1"/>
  <c r="N22" i="1"/>
  <c r="O22" i="1"/>
  <c r="O87" i="1" s="1"/>
  <c r="P22" i="1"/>
  <c r="I22" i="1"/>
  <c r="R22" i="1"/>
  <c r="S22" i="1"/>
  <c r="T22" i="1"/>
  <c r="K20" i="1"/>
  <c r="L20" i="1"/>
  <c r="L85" i="1" s="1"/>
  <c r="M20" i="1"/>
  <c r="M85" i="1" s="1"/>
  <c r="Q18" i="1"/>
  <c r="D18" i="1"/>
  <c r="R18" i="1"/>
  <c r="R83" i="1" s="1"/>
  <c r="M18" i="1"/>
  <c r="N18" i="1"/>
  <c r="O18" i="1"/>
  <c r="S18" i="1"/>
  <c r="H18" i="1"/>
  <c r="L18" i="1"/>
  <c r="L83" i="1" s="1"/>
  <c r="T18" i="1"/>
  <c r="U18" i="1"/>
  <c r="U83" i="1" s="1"/>
  <c r="X21" i="1"/>
  <c r="S20" i="1"/>
  <c r="S85" i="1" s="1"/>
  <c r="H19" i="1"/>
  <c r="H84" i="1" s="1"/>
  <c r="S16" i="1"/>
  <c r="S81" i="1" s="1"/>
  <c r="D24" i="1"/>
  <c r="P24" i="1"/>
  <c r="J24" i="1"/>
  <c r="W24" i="1"/>
  <c r="K24" i="1"/>
  <c r="X24" i="1"/>
  <c r="L24" i="1"/>
  <c r="Y24" i="1"/>
  <c r="Q24" i="1"/>
  <c r="R24" i="1"/>
  <c r="S24" i="1"/>
  <c r="S89" i="1" s="1"/>
  <c r="O24" i="1"/>
  <c r="O89" i="1" s="1"/>
  <c r="U24" i="1"/>
  <c r="V24" i="1"/>
  <c r="Z24" i="1"/>
  <c r="F20" i="1"/>
  <c r="F85" i="1" s="1"/>
  <c r="Y25" i="1"/>
  <c r="U22" i="1"/>
  <c r="P21" i="1"/>
  <c r="P86" i="1" s="1"/>
  <c r="N20" i="1"/>
  <c r="N85" i="1" s="1"/>
  <c r="Y17" i="1"/>
  <c r="M16" i="1"/>
  <c r="Z26" i="1"/>
  <c r="X25" i="1"/>
  <c r="T24" i="1"/>
  <c r="Q22" i="1"/>
  <c r="O21" i="1"/>
  <c r="P17" i="1"/>
  <c r="I16" i="1"/>
  <c r="W25" i="1"/>
  <c r="N24" i="1"/>
  <c r="H22" i="1"/>
  <c r="N21" i="1"/>
  <c r="Z18" i="1"/>
  <c r="N17" i="1"/>
  <c r="N82" i="1" s="1"/>
  <c r="H16" i="1"/>
  <c r="F104" i="1"/>
  <c r="M15" i="1"/>
  <c r="M80" i="1" s="1"/>
  <c r="Y15" i="1"/>
  <c r="Y80" i="1" s="1"/>
  <c r="N15" i="1"/>
  <c r="Z15" i="1"/>
  <c r="O15" i="1"/>
  <c r="O80" i="1" s="1"/>
  <c r="P15" i="1"/>
  <c r="Q15" i="1"/>
  <c r="R15" i="1"/>
  <c r="R80" i="1" s="1"/>
  <c r="U15" i="1"/>
  <c r="S15" i="1"/>
  <c r="T15" i="1"/>
  <c r="D15" i="1"/>
  <c r="W15" i="1"/>
  <c r="E15" i="1"/>
  <c r="F15" i="1"/>
  <c r="O25" i="1"/>
  <c r="O90" i="1" s="1"/>
  <c r="M24" i="1"/>
  <c r="G22" i="1"/>
  <c r="G87" i="1" s="1"/>
  <c r="J21" i="1"/>
  <c r="Y18" i="1"/>
  <c r="D17" i="1"/>
  <c r="D82" i="1" s="1"/>
  <c r="G20" i="1"/>
  <c r="Z20" i="1"/>
  <c r="D20" i="1"/>
  <c r="P20" i="1"/>
  <c r="E20" i="1"/>
  <c r="E85" i="1" s="1"/>
  <c r="Q20" i="1"/>
  <c r="H20" i="1"/>
  <c r="V20" i="1"/>
  <c r="I20" i="1"/>
  <c r="W20" i="1"/>
  <c r="J20" i="1"/>
  <c r="X20" i="1"/>
  <c r="Y20" i="1"/>
  <c r="Y85" i="1" s="1"/>
  <c r="J18" i="1"/>
  <c r="V18" i="1"/>
  <c r="V83" i="1" s="1"/>
  <c r="K18" i="1"/>
  <c r="W18" i="1"/>
  <c r="D16" i="1"/>
  <c r="P16" i="1"/>
  <c r="E16" i="1"/>
  <c r="E81" i="1" s="1"/>
  <c r="Q16" i="1"/>
  <c r="Q81" i="1" s="1"/>
  <c r="P18" i="1"/>
  <c r="X16" i="1"/>
  <c r="J16" i="1"/>
  <c r="K26" i="1" l="1"/>
  <c r="K91" i="1" s="1"/>
  <c r="W26" i="1"/>
  <c r="T21" i="1"/>
  <c r="O26" i="1"/>
  <c r="O91" i="1" s="1"/>
  <c r="P26" i="1"/>
  <c r="Q26" i="1"/>
  <c r="F26" i="1"/>
  <c r="F91" i="1" s="1"/>
  <c r="V26" i="1"/>
  <c r="R21" i="1"/>
  <c r="R26" i="1"/>
  <c r="J26" i="1"/>
  <c r="J91" i="1" s="1"/>
  <c r="D21" i="1"/>
  <c r="D86" i="1" s="1"/>
  <c r="U26" i="1"/>
  <c r="Q21" i="1"/>
  <c r="N26" i="1"/>
  <c r="E26" i="1"/>
  <c r="U21" i="1"/>
  <c r="H21" i="1"/>
  <c r="D26" i="1"/>
  <c r="F89" i="1"/>
  <c r="L26" i="1"/>
  <c r="L91" i="1" s="1"/>
  <c r="H26" i="1"/>
  <c r="H91" i="1" s="1"/>
  <c r="I26" i="1"/>
  <c r="I91" i="1" s="1"/>
  <c r="S26" i="1"/>
  <c r="S91" i="1" s="1"/>
  <c r="M26" i="1"/>
  <c r="M91" i="1" s="1"/>
  <c r="G26" i="1"/>
  <c r="X26" i="1"/>
  <c r="Y26" i="1"/>
  <c r="Z89" i="1"/>
  <c r="AF85" i="1"/>
  <c r="G85" i="1"/>
  <c r="T80" i="1"/>
  <c r="M83" i="1"/>
  <c r="G81" i="1"/>
  <c r="G82" i="1"/>
  <c r="AJ89" i="1"/>
  <c r="AH84" i="1"/>
  <c r="AJ84" i="1"/>
  <c r="AB90" i="1"/>
  <c r="AG82" i="1"/>
  <c r="AJ83" i="1"/>
  <c r="AE81" i="1"/>
  <c r="X85" i="1"/>
  <c r="J84" i="1"/>
  <c r="AH85" i="1"/>
  <c r="AD89" i="1"/>
  <c r="AE87" i="1"/>
  <c r="X90" i="1"/>
  <c r="D83" i="1"/>
  <c r="Z21" i="1"/>
  <c r="Z86" i="1" s="1"/>
  <c r="S21" i="1"/>
  <c r="S86" i="1" s="1"/>
  <c r="D90" i="1"/>
  <c r="AB89" i="1"/>
  <c r="AG83" i="1"/>
  <c r="AA89" i="1"/>
  <c r="AC84" i="1"/>
  <c r="S80" i="1"/>
  <c r="J85" i="1"/>
  <c r="U80" i="1"/>
  <c r="Z91" i="1"/>
  <c r="W85" i="1"/>
  <c r="N86" i="1"/>
  <c r="M81" i="1"/>
  <c r="R89" i="1"/>
  <c r="Y84" i="1"/>
  <c r="Q84" i="1"/>
  <c r="Y21" i="1"/>
  <c r="G21" i="1"/>
  <c r="G86" i="1" s="1"/>
  <c r="P90" i="1"/>
  <c r="AD80" i="1"/>
  <c r="AC86" i="1"/>
  <c r="AE86" i="1"/>
  <c r="AD86" i="1"/>
  <c r="AB86" i="1"/>
  <c r="AF86" i="1"/>
  <c r="AG86" i="1"/>
  <c r="AA86" i="1"/>
  <c r="AH86" i="1"/>
  <c r="AI86" i="1"/>
  <c r="AJ86" i="1"/>
  <c r="AH90" i="1"/>
  <c r="AE85" i="1"/>
  <c r="AB82" i="1"/>
  <c r="AE82" i="1"/>
  <c r="W81" i="1"/>
  <c r="M90" i="1"/>
  <c r="X83" i="1"/>
  <c r="G80" i="1"/>
  <c r="AD83" i="1"/>
  <c r="AE80" i="1"/>
  <c r="AC90" i="1"/>
  <c r="AI87" i="1"/>
  <c r="AG90" i="1"/>
  <c r="AG88" i="1"/>
  <c r="AH88" i="1"/>
  <c r="AI88" i="1"/>
  <c r="AA88" i="1"/>
  <c r="AB88" i="1"/>
  <c r="AC88" i="1"/>
  <c r="AD88" i="1"/>
  <c r="AE88" i="1"/>
  <c r="AJ88" i="1"/>
  <c r="AF88" i="1"/>
  <c r="T83" i="1"/>
  <c r="J90" i="1"/>
  <c r="E89" i="1"/>
  <c r="AF82" i="1"/>
  <c r="AA87" i="1"/>
  <c r="R81" i="1"/>
  <c r="U87" i="1"/>
  <c r="AA91" i="1"/>
  <c r="AI90" i="1"/>
  <c r="AJ85" i="1"/>
  <c r="AI85" i="1"/>
  <c r="L89" i="1"/>
  <c r="L81" i="1"/>
  <c r="F82" i="1"/>
  <c r="L86" i="1"/>
  <c r="P91" i="1"/>
  <c r="H83" i="1"/>
  <c r="R82" i="1"/>
  <c r="T26" i="1"/>
  <c r="AD91" i="1"/>
  <c r="AA90" i="1"/>
  <c r="AD87" i="1"/>
  <c r="O81" i="1"/>
  <c r="Q83" i="1"/>
  <c r="V81" i="1"/>
  <c r="V86" i="1"/>
  <c r="Q89" i="1"/>
  <c r="Y87" i="1"/>
  <c r="X91" i="1"/>
  <c r="R85" i="1"/>
  <c r="P83" i="1"/>
  <c r="G84" i="1"/>
  <c r="N91" i="1"/>
  <c r="Y82" i="1"/>
  <c r="U81" i="1"/>
  <c r="M84" i="1"/>
  <c r="W82" i="1"/>
  <c r="M89" i="1"/>
  <c r="Y89" i="1"/>
  <c r="Z81" i="1"/>
  <c r="I82" i="1"/>
  <c r="H85" i="1"/>
  <c r="K85" i="1"/>
  <c r="N90" i="1"/>
  <c r="H90" i="1"/>
  <c r="V82" i="1"/>
  <c r="G90" i="1"/>
  <c r="L80" i="1"/>
  <c r="X80" i="1"/>
  <c r="Q91" i="1"/>
  <c r="X89" i="1"/>
  <c r="K87" i="1"/>
  <c r="Y81" i="1"/>
  <c r="E84" i="1"/>
  <c r="K90" i="1"/>
  <c r="F84" i="1"/>
  <c r="F80" i="1"/>
  <c r="N80" i="1"/>
  <c r="I81" i="1"/>
  <c r="Y90" i="1"/>
  <c r="S87" i="1"/>
  <c r="R91" i="1"/>
  <c r="V91" i="1"/>
  <c r="U82" i="1"/>
  <c r="K86" i="1"/>
  <c r="H89" i="1"/>
  <c r="F83" i="1"/>
  <c r="P85" i="1"/>
  <c r="P82" i="1"/>
  <c r="R87" i="1"/>
  <c r="J87" i="1"/>
  <c r="S84" i="1"/>
  <c r="U91" i="1"/>
  <c r="T86" i="1"/>
  <c r="V90" i="1"/>
  <c r="T85" i="1"/>
  <c r="G83" i="1"/>
  <c r="G89" i="1"/>
  <c r="D85" i="1"/>
  <c r="O86" i="1"/>
  <c r="J89" i="1"/>
  <c r="O83" i="1"/>
  <c r="I87" i="1"/>
  <c r="T81" i="1"/>
  <c r="O84" i="1"/>
  <c r="Q82" i="1"/>
  <c r="T82" i="1"/>
  <c r="E86" i="1"/>
  <c r="J80" i="1"/>
  <c r="J83" i="1"/>
  <c r="Z85" i="1"/>
  <c r="Q87" i="1"/>
  <c r="P89" i="1"/>
  <c r="N83" i="1"/>
  <c r="P87" i="1"/>
  <c r="L84" i="1"/>
  <c r="O82" i="1"/>
  <c r="T90" i="1"/>
  <c r="D87" i="1"/>
  <c r="D89" i="1"/>
  <c r="I85" i="1"/>
  <c r="I80" i="1"/>
  <c r="D81" i="1"/>
  <c r="E80" i="1"/>
  <c r="T89" i="1"/>
  <c r="U84" i="1"/>
  <c r="E91" i="1"/>
  <c r="Y86" i="1"/>
  <c r="R86" i="1"/>
  <c r="K80" i="1"/>
  <c r="U85" i="1"/>
  <c r="H80" i="1"/>
  <c r="F87" i="1"/>
  <c r="W91" i="1"/>
  <c r="Q80" i="1"/>
  <c r="K84" i="1"/>
  <c r="M82" i="1"/>
  <c r="P80" i="1"/>
  <c r="T84" i="1"/>
  <c r="T91" i="1"/>
  <c r="W83" i="1"/>
  <c r="Y83" i="1"/>
  <c r="N87" i="1"/>
  <c r="F90" i="1"/>
  <c r="Z82" i="1"/>
  <c r="V80" i="1"/>
  <c r="E83" i="1"/>
  <c r="D80" i="1"/>
  <c r="N89" i="1"/>
  <c r="V89" i="1"/>
  <c r="K89" i="1"/>
  <c r="X86" i="1"/>
  <c r="W84" i="1"/>
  <c r="D84" i="1"/>
  <c r="U86" i="1"/>
  <c r="R84" i="1"/>
  <c r="K82" i="1"/>
  <c r="M86" i="1"/>
  <c r="Q86" i="1"/>
  <c r="H81" i="1"/>
  <c r="S83" i="1"/>
  <c r="V87" i="1"/>
  <c r="F86" i="1"/>
  <c r="P81" i="1"/>
  <c r="Z83" i="1"/>
  <c r="V84" i="1"/>
  <c r="W87" i="1"/>
  <c r="V85" i="1"/>
  <c r="K81" i="1"/>
  <c r="L82" i="1"/>
  <c r="W86" i="1"/>
  <c r="W80" i="1"/>
  <c r="H87" i="1"/>
  <c r="D91" i="1"/>
  <c r="E82" i="1"/>
  <c r="J81" i="1"/>
  <c r="K83" i="1"/>
  <c r="X81" i="1"/>
  <c r="Q85" i="1"/>
  <c r="J86" i="1"/>
  <c r="Z80" i="1"/>
  <c r="W90" i="1"/>
  <c r="U89" i="1"/>
  <c r="T87" i="1"/>
  <c r="M87" i="1"/>
  <c r="X84" i="1"/>
  <c r="I86" i="1"/>
  <c r="Y91" i="1"/>
  <c r="Z90" i="1"/>
  <c r="H86" i="1"/>
  <c r="U90" i="1"/>
  <c r="S90" i="1"/>
  <c r="G91" i="1"/>
  <c r="I89" i="1"/>
  <c r="W89" i="1"/>
  <c r="P84" i="1"/>
  <c r="H82" i="1"/>
  <c r="I83" i="1"/>
  <c r="M23" i="1"/>
  <c r="M88" i="1" s="1"/>
  <c r="Y23" i="1"/>
  <c r="Y88" i="1" s="1"/>
  <c r="D23" i="1"/>
  <c r="D88" i="1" s="1"/>
  <c r="Q23" i="1"/>
  <c r="Q88" i="1" s="1"/>
  <c r="E23" i="1"/>
  <c r="E88" i="1" s="1"/>
  <c r="R23" i="1"/>
  <c r="R88" i="1" s="1"/>
  <c r="F23" i="1"/>
  <c r="F88" i="1" s="1"/>
  <c r="S23" i="1"/>
  <c r="S88" i="1" s="1"/>
  <c r="N23" i="1"/>
  <c r="N88" i="1" s="1"/>
  <c r="O23" i="1"/>
  <c r="O88" i="1" s="1"/>
  <c r="P23" i="1"/>
  <c r="P88" i="1" s="1"/>
  <c r="Z23" i="1"/>
  <c r="Z88" i="1" s="1"/>
  <c r="H23" i="1"/>
  <c r="H88" i="1" s="1"/>
  <c r="I23" i="1"/>
  <c r="I88" i="1" s="1"/>
  <c r="J23" i="1"/>
  <c r="J88" i="1" s="1"/>
  <c r="L23" i="1"/>
  <c r="L88" i="1" s="1"/>
  <c r="T23" i="1"/>
  <c r="T88" i="1" s="1"/>
  <c r="U23" i="1"/>
  <c r="U88" i="1" s="1"/>
  <c r="V23" i="1"/>
  <c r="V88" i="1" s="1"/>
  <c r="K23" i="1"/>
  <c r="K88" i="1" s="1"/>
  <c r="W23" i="1"/>
  <c r="W88" i="1" s="1"/>
  <c r="X23" i="1"/>
  <c r="X88" i="1" s="1"/>
  <c r="G23" i="1"/>
  <c r="G88" i="1" s="1"/>
  <c r="E92" i="1" l="1"/>
  <c r="D92" i="1"/>
</calcChain>
</file>

<file path=xl/sharedStrings.xml><?xml version="1.0" encoding="utf-8"?>
<sst xmlns="http://schemas.openxmlformats.org/spreadsheetml/2006/main" count="48" uniqueCount="31">
  <si>
    <t>Koef.</t>
  </si>
  <si>
    <t>dT,
°C</t>
  </si>
  <si>
    <t>Senų galių koeficientai</t>
  </si>
  <si>
    <t>Ilgis, cm</t>
  </si>
  <si>
    <t>Aukštis,
cm</t>
  </si>
  <si>
    <t>Plotis,
cm</t>
  </si>
  <si>
    <t>Senų galių bazinė lentelė (dT=50°C)</t>
  </si>
  <si>
    <t>n</t>
  </si>
  <si>
    <t>W/cm</t>
  </si>
  <si>
    <t>W/m</t>
  </si>
  <si>
    <t>Galia,
W/50°C</t>
  </si>
  <si>
    <t>dL</t>
  </si>
  <si>
    <t>Plokšt.
Ilgis</t>
  </si>
  <si>
    <t>Band.
ilgis</t>
  </si>
  <si>
    <t>Heatest 2018-06-05 ataskaitos duomenys</t>
  </si>
  <si>
    <t>Po plokšteliuotų ilgių korekcijų</t>
  </si>
  <si>
    <t>Skirtumas: naujos galios (nuo 2018-06-05) vs. senos galios (iki 2018-06-05)</t>
  </si>
  <si>
    <t>Senos galios, kurias matavom patys savo stendu. Galiojo iki 2018-06-05</t>
  </si>
  <si>
    <t>Data in the table based on testing  according EN16430 results by independent laboratory</t>
  </si>
  <si>
    <t>Lenght, cm</t>
  </si>
  <si>
    <t>Height,
cm</t>
  </si>
  <si>
    <t>Width,
cm</t>
  </si>
  <si>
    <t xml:space="preserve">Max length, cm </t>
  </si>
  <si>
    <t>Heat outputs, W</t>
  </si>
  <si>
    <t>Desired capacity, W</t>
  </si>
  <si>
    <t>Trench heaters FC</t>
  </si>
  <si>
    <t>Room t., °C</t>
  </si>
  <si>
    <t>Outlet water t., °C</t>
  </si>
  <si>
    <t>Inlet water t., °C</t>
  </si>
  <si>
    <t>Error +</t>
  </si>
  <si>
    <t>Error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</si>
</sst>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
    <numFmt numFmtId="165" formatCode="#,##0.0000"/>
    <numFmt numFmtId="166" formatCode="0_)"/>
    <numFmt numFmtId="167" formatCode="0.0%"/>
    <numFmt numFmtId="168" formatCode="0\ %"/>
  </numFmts>
  <fonts count="17" x14ac:knownFonts="1">
    <font>
      <sz val="12"/>
      <color theme="1"/>
      <name val="Open Sans"/>
      <family val="2"/>
      <charset val="186"/>
    </font>
    <font>
      <sz val="10"/>
      <name val="Arial"/>
      <family val="2"/>
      <charset val="186"/>
    </font>
    <font>
      <sz val="12"/>
      <name val="Open Sans"/>
      <family val="2"/>
    </font>
    <font>
      <sz val="12"/>
      <color theme="1"/>
      <name val="Calibri"/>
      <family val="2"/>
      <charset val="186"/>
    </font>
    <font>
      <sz val="12"/>
      <color theme="1"/>
      <name val="Open Sans"/>
      <family val="2"/>
    </font>
    <font>
      <b/>
      <sz val="12"/>
      <name val="Open Sans"/>
      <family val="2"/>
    </font>
    <font>
      <b/>
      <i/>
      <sz val="12"/>
      <name val="Open Sans"/>
      <family val="2"/>
    </font>
    <font>
      <sz val="12"/>
      <name val="Times New Roman"/>
      <family val="1"/>
      <charset val="186"/>
    </font>
    <font>
      <sz val="12"/>
      <color indexed="9"/>
      <name val="Open Sans"/>
      <family val="2"/>
    </font>
    <font>
      <sz val="12"/>
      <color theme="0"/>
      <name val="Open Sans"/>
      <family val="2"/>
    </font>
    <font>
      <b/>
      <sz val="12"/>
      <color indexed="10"/>
      <name val="Open Sans"/>
      <family val="2"/>
    </font>
    <font>
      <sz val="14"/>
      <name val="Open Sans"/>
      <family val="2"/>
    </font>
    <font>
      <sz val="32"/>
      <name val="Open Sans"/>
      <family val="2"/>
    </font>
    <font>
      <sz val="10"/>
      <name val="Mangal"/>
      <family val="2"/>
      <charset val="186"/>
    </font>
    <font>
      <b/>
      <sz val="14"/>
      <name val="Open Sans"/>
      <family val="2"/>
    </font>
    <font>
      <b/>
      <sz val="32"/>
      <name val="Open Sans"/>
      <family val="2"/>
    </font>
    <font>
      <b/>
      <sz val="26"/>
      <name val="Open Sans"/>
      <family val="2"/>
    </font>
  </fonts>
  <fills count="6">
    <fill>
      <patternFill patternType="none"/>
    </fill>
    <fill>
      <patternFill patternType="gray125"/>
    </fill>
    <fill>
      <patternFill patternType="solid">
        <fgColor theme="0" tint="-0.14999847407452621"/>
        <bgColor indexed="64"/>
      </patternFill>
    </fill>
    <fill>
      <patternFill patternType="solid">
        <fgColor indexed="22"/>
        <bgColor indexed="31"/>
      </patternFill>
    </fill>
    <fill>
      <patternFill patternType="solid">
        <fgColor indexed="9"/>
        <bgColor indexed="26"/>
      </patternFill>
    </fill>
    <fill>
      <patternFill patternType="solid">
        <fgColor theme="0" tint="-0.14999847407452621"/>
        <bgColor indexed="31"/>
      </patternFill>
    </fill>
  </fills>
  <borders count="52">
    <border>
      <left/>
      <right/>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8"/>
      </left>
      <right style="thin">
        <color indexed="8"/>
      </right>
      <top style="hair">
        <color indexed="8"/>
      </top>
      <bottom style="thin">
        <color indexed="8"/>
      </bottom>
      <diagonal/>
    </border>
    <border>
      <left style="thin">
        <color indexed="8"/>
      </left>
      <right style="thin">
        <color indexed="8"/>
      </right>
      <top style="thin">
        <color indexed="8"/>
      </top>
      <bottom style="thin">
        <color indexed="8"/>
      </bottom>
      <diagonal/>
    </border>
    <border>
      <left style="thin">
        <color indexed="8"/>
      </left>
      <right style="thin">
        <color indexed="8"/>
      </right>
      <top style="hair">
        <color indexed="8"/>
      </top>
      <bottom style="hair">
        <color indexed="8"/>
      </bottom>
      <diagonal/>
    </border>
    <border>
      <left style="thin">
        <color indexed="8"/>
      </left>
      <right style="thin">
        <color indexed="8"/>
      </right>
      <top/>
      <bottom style="hair">
        <color indexed="8"/>
      </bottom>
      <diagonal/>
    </border>
    <border>
      <left style="thin">
        <color indexed="8"/>
      </left>
      <right style="thin">
        <color indexed="8"/>
      </right>
      <top style="thin">
        <color indexed="8"/>
      </top>
      <bottom/>
      <diagonal/>
    </border>
    <border>
      <left style="thin">
        <color indexed="8"/>
      </left>
      <right style="thin">
        <color indexed="8"/>
      </right>
      <top style="thin">
        <color indexed="8"/>
      </top>
      <bottom style="hair">
        <color indexed="8"/>
      </bottom>
      <diagonal/>
    </border>
    <border>
      <left style="thin">
        <color indexed="8"/>
      </left>
      <right style="thin">
        <color indexed="8"/>
      </right>
      <top/>
      <bottom style="thin">
        <color indexed="8"/>
      </bottom>
      <diagonal/>
    </border>
    <border>
      <left style="thin">
        <color indexed="64"/>
      </left>
      <right style="thin">
        <color indexed="64"/>
      </right>
      <top style="thin">
        <color indexed="64"/>
      </top>
      <bottom style="thin">
        <color indexed="64"/>
      </bottom>
      <diagonal/>
    </border>
    <border>
      <left style="thin">
        <color indexed="8"/>
      </left>
      <right/>
      <top style="thin">
        <color indexed="8"/>
      </top>
      <bottom style="thin">
        <color indexed="8"/>
      </bottom>
      <diagonal/>
    </border>
    <border>
      <left style="thin">
        <color indexed="8"/>
      </left>
      <right style="thin">
        <color indexed="64"/>
      </right>
      <top style="hair">
        <color indexed="8"/>
      </top>
      <bottom style="thin">
        <color indexed="64"/>
      </bottom>
      <diagonal/>
    </border>
    <border>
      <left style="thin">
        <color indexed="8"/>
      </left>
      <right style="thin">
        <color indexed="8"/>
      </right>
      <top style="hair">
        <color indexed="8"/>
      </top>
      <bottom style="thin">
        <color indexed="64"/>
      </bottom>
      <diagonal/>
    </border>
    <border>
      <left style="thin">
        <color indexed="8"/>
      </left>
      <right style="thin">
        <color indexed="8"/>
      </right>
      <top style="thin">
        <color indexed="8"/>
      </top>
      <bottom style="thin">
        <color indexed="64"/>
      </bottom>
      <diagonal/>
    </border>
    <border>
      <left style="thin">
        <color indexed="64"/>
      </left>
      <right style="thin">
        <color indexed="8"/>
      </right>
      <top style="thin">
        <color indexed="8"/>
      </top>
      <bottom style="thin">
        <color indexed="64"/>
      </bottom>
      <diagonal/>
    </border>
    <border>
      <left style="thin">
        <color indexed="8"/>
      </left>
      <right style="thin">
        <color indexed="64"/>
      </right>
      <top style="hair">
        <color indexed="8"/>
      </top>
      <bottom style="hair">
        <color indexed="8"/>
      </bottom>
      <diagonal/>
    </border>
    <border>
      <left style="thin">
        <color indexed="64"/>
      </left>
      <right style="thin">
        <color indexed="8"/>
      </right>
      <top style="thin">
        <color indexed="8"/>
      </top>
      <bottom/>
      <diagonal/>
    </border>
    <border>
      <left style="thin">
        <color indexed="8"/>
      </left>
      <right style="thin">
        <color indexed="64"/>
      </right>
      <top style="thin">
        <color indexed="64"/>
      </top>
      <bottom style="hair">
        <color indexed="8"/>
      </bottom>
      <diagonal/>
    </border>
    <border>
      <left style="thin">
        <color indexed="8"/>
      </left>
      <right style="thin">
        <color indexed="8"/>
      </right>
      <top style="thin">
        <color indexed="64"/>
      </top>
      <bottom style="hair">
        <color indexed="8"/>
      </bottom>
      <diagonal/>
    </border>
    <border>
      <left style="thin">
        <color indexed="8"/>
      </left>
      <right style="thin">
        <color indexed="8"/>
      </right>
      <top style="thin">
        <color indexed="64"/>
      </top>
      <bottom style="thin">
        <color indexed="8"/>
      </bottom>
      <diagonal/>
    </border>
    <border>
      <left style="thin">
        <color indexed="64"/>
      </left>
      <right style="thin">
        <color indexed="8"/>
      </right>
      <top style="thin">
        <color indexed="64"/>
      </top>
      <bottom/>
      <diagonal/>
    </border>
    <border>
      <left style="thin">
        <color indexed="8"/>
      </left>
      <right style="thin">
        <color indexed="8"/>
      </right>
      <top style="hair">
        <color indexed="8"/>
      </top>
      <bottom/>
      <diagonal/>
    </border>
    <border>
      <left style="thin">
        <color indexed="8"/>
      </left>
      <right style="thin">
        <color indexed="8"/>
      </right>
      <top/>
      <bottom/>
      <diagonal/>
    </border>
    <border>
      <left/>
      <right/>
      <top/>
      <bottom style="thin">
        <color indexed="64"/>
      </bottom>
      <diagonal/>
    </border>
    <border>
      <left style="thin">
        <color indexed="8"/>
      </left>
      <right style="thin">
        <color indexed="8"/>
      </right>
      <top style="hair">
        <color indexed="8"/>
      </top>
      <bottom style="medium">
        <color indexed="64"/>
      </bottom>
      <diagonal/>
    </border>
    <border>
      <left style="thin">
        <color indexed="8"/>
      </left>
      <right style="thin">
        <color indexed="8"/>
      </right>
      <top style="thin">
        <color indexed="8"/>
      </top>
      <bottom style="medium">
        <color indexed="64"/>
      </bottom>
      <diagonal/>
    </border>
    <border>
      <left style="medium">
        <color indexed="64"/>
      </left>
      <right style="thin">
        <color indexed="8"/>
      </right>
      <top style="thin">
        <color indexed="8"/>
      </top>
      <bottom style="medium">
        <color indexed="64"/>
      </bottom>
      <diagonal/>
    </border>
    <border>
      <left style="medium">
        <color indexed="64"/>
      </left>
      <right style="thin">
        <color indexed="8"/>
      </right>
      <top style="thin">
        <color indexed="8"/>
      </top>
      <bottom style="thin">
        <color indexed="8"/>
      </bottom>
      <diagonal/>
    </border>
    <border>
      <left style="thin">
        <color indexed="8"/>
      </left>
      <right style="thin">
        <color indexed="8"/>
      </right>
      <top style="medium">
        <color indexed="64"/>
      </top>
      <bottom style="hair">
        <color indexed="8"/>
      </bottom>
      <diagonal/>
    </border>
    <border>
      <left style="thin">
        <color indexed="8"/>
      </left>
      <right style="thin">
        <color indexed="8"/>
      </right>
      <top style="medium">
        <color indexed="64"/>
      </top>
      <bottom style="thin">
        <color indexed="8"/>
      </bottom>
      <diagonal/>
    </border>
    <border>
      <left style="medium">
        <color indexed="64"/>
      </left>
      <right style="thin">
        <color indexed="8"/>
      </right>
      <top style="medium">
        <color indexed="64"/>
      </top>
      <bottom style="thin">
        <color indexed="8"/>
      </bottom>
      <diagonal/>
    </border>
    <border>
      <left style="medium">
        <color indexed="64"/>
      </left>
      <right style="thin">
        <color indexed="8"/>
      </right>
      <top style="thin">
        <color indexed="8"/>
      </top>
      <bottom/>
      <diagonal/>
    </border>
    <border>
      <left style="medium">
        <color indexed="64"/>
      </left>
      <right style="thin">
        <color indexed="8"/>
      </right>
      <top style="medium">
        <color indexed="64"/>
      </top>
      <bottom/>
      <diagonal/>
    </border>
    <border>
      <left/>
      <right style="thin">
        <color indexed="8"/>
      </right>
      <top/>
      <bottom/>
      <diagonal/>
    </border>
    <border>
      <left style="medium">
        <color indexed="8"/>
      </left>
      <right style="thin">
        <color indexed="8"/>
      </right>
      <top style="medium">
        <color indexed="8"/>
      </top>
      <bottom style="thin">
        <color indexed="8"/>
      </bottom>
      <diagonal/>
    </border>
    <border>
      <left style="thin">
        <color indexed="8"/>
      </left>
      <right/>
      <top style="medium">
        <color indexed="8"/>
      </top>
      <bottom style="thin">
        <color indexed="8"/>
      </bottom>
      <diagonal/>
    </border>
    <border>
      <left style="thin">
        <color indexed="64"/>
      </left>
      <right/>
      <top style="medium">
        <color indexed="8"/>
      </top>
      <bottom style="thin">
        <color indexed="64"/>
      </bottom>
      <diagonal/>
    </border>
    <border>
      <left/>
      <right/>
      <top style="medium">
        <color indexed="8"/>
      </top>
      <bottom style="thin">
        <color indexed="64"/>
      </bottom>
      <diagonal/>
    </border>
    <border>
      <left/>
      <right style="medium">
        <color indexed="8"/>
      </right>
      <top style="medium">
        <color indexed="8"/>
      </top>
      <bottom style="thin">
        <color indexed="64"/>
      </bottom>
      <diagonal/>
    </border>
    <border>
      <left style="medium">
        <color indexed="8"/>
      </left>
      <right style="thin">
        <color indexed="8"/>
      </right>
      <top style="thin">
        <color indexed="8"/>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thin">
        <color indexed="8"/>
      </right>
      <top/>
      <bottom style="medium">
        <color indexed="8"/>
      </bottom>
      <diagonal/>
    </border>
    <border>
      <left style="thin">
        <color indexed="8"/>
      </left>
      <right style="medium">
        <color indexed="8"/>
      </right>
      <top/>
      <bottom style="medium">
        <color indexed="8"/>
      </bottom>
      <diagonal/>
    </border>
    <border>
      <left style="medium">
        <color indexed="64"/>
      </left>
      <right style="thin">
        <color indexed="8"/>
      </right>
      <top style="medium">
        <color indexed="8"/>
      </top>
      <bottom/>
      <diagonal/>
    </border>
    <border>
      <left style="thin">
        <color indexed="8"/>
      </left>
      <right style="thin">
        <color indexed="8"/>
      </right>
      <top style="medium">
        <color indexed="8"/>
      </top>
      <bottom style="thin">
        <color indexed="8"/>
      </bottom>
      <diagonal/>
    </border>
    <border>
      <left style="thin">
        <color indexed="8"/>
      </left>
      <right style="thin">
        <color indexed="8"/>
      </right>
      <top style="medium">
        <color indexed="8"/>
      </top>
      <bottom style="hair">
        <color indexed="8"/>
      </bottom>
      <diagonal/>
    </border>
    <border>
      <left style="thin">
        <color indexed="8"/>
      </left>
      <right style="medium">
        <color indexed="64"/>
      </right>
      <top style="medium">
        <color indexed="8"/>
      </top>
      <bottom style="hair">
        <color indexed="8"/>
      </bottom>
      <diagonal/>
    </border>
    <border>
      <left style="thin">
        <color indexed="8"/>
      </left>
      <right style="medium">
        <color indexed="64"/>
      </right>
      <top style="hair">
        <color indexed="8"/>
      </top>
      <bottom style="medium">
        <color indexed="64"/>
      </bottom>
      <diagonal/>
    </border>
    <border>
      <left style="thin">
        <color indexed="8"/>
      </left>
      <right style="medium">
        <color indexed="64"/>
      </right>
      <top style="medium">
        <color indexed="64"/>
      </top>
      <bottom style="hair">
        <color indexed="8"/>
      </bottom>
      <diagonal/>
    </border>
    <border>
      <left style="thin">
        <color indexed="8"/>
      </left>
      <right style="medium">
        <color indexed="64"/>
      </right>
      <top style="hair">
        <color indexed="8"/>
      </top>
      <bottom style="hair">
        <color indexed="8"/>
      </bottom>
      <diagonal/>
    </border>
  </borders>
  <cellStyleXfs count="7">
    <xf numFmtId="0" fontId="0" fillId="0" borderId="0"/>
    <xf numFmtId="0" fontId="1" fillId="0" borderId="0"/>
    <xf numFmtId="0" fontId="3" fillId="0" borderId="0"/>
    <xf numFmtId="0" fontId="1" fillId="0" borderId="0"/>
    <xf numFmtId="0" fontId="7" fillId="0" borderId="0"/>
    <xf numFmtId="9" fontId="3" fillId="0" borderId="0" applyFont="0" applyFill="0" applyBorder="0" applyAlignment="0" applyProtection="0"/>
    <xf numFmtId="168" fontId="13" fillId="0" borderId="0" applyFill="0" applyBorder="0" applyAlignment="0" applyProtection="0"/>
  </cellStyleXfs>
  <cellXfs count="126">
    <xf numFmtId="0" fontId="0" fillId="0" borderId="0" xfId="0"/>
    <xf numFmtId="3" fontId="5" fillId="0" borderId="5" xfId="1" applyNumberFormat="1" applyFont="1" applyBorder="1" applyAlignment="1" applyProtection="1">
      <alignment horizontal="center" vertical="center"/>
      <protection locked="0" hidden="1"/>
    </xf>
    <xf numFmtId="168" fontId="5" fillId="0" borderId="5" xfId="6" applyFont="1" applyFill="1" applyBorder="1" applyAlignment="1" applyProtection="1">
      <alignment horizontal="center" vertical="center"/>
      <protection locked="0" hidden="1"/>
    </xf>
    <xf numFmtId="0" fontId="2" fillId="0" borderId="0" xfId="1" applyFont="1" applyAlignment="1" applyProtection="1">
      <alignment horizontal="center" vertical="center"/>
      <protection locked="0" hidden="1"/>
    </xf>
    <xf numFmtId="0" fontId="5" fillId="0" borderId="5" xfId="1" applyFont="1" applyBorder="1" applyAlignment="1" applyProtection="1">
      <alignment horizontal="center" vertical="center"/>
      <protection locked="0" hidden="1"/>
    </xf>
    <xf numFmtId="0" fontId="5" fillId="0" borderId="0" xfId="1" applyFont="1" applyAlignment="1" applyProtection="1">
      <alignment horizontal="right" vertical="center"/>
      <protection locked="0" hidden="1"/>
    </xf>
    <xf numFmtId="0" fontId="5" fillId="0" borderId="0" xfId="1" applyFont="1" applyAlignment="1" applyProtection="1">
      <alignment horizontal="center" wrapText="1"/>
      <protection locked="0" hidden="1"/>
    </xf>
    <xf numFmtId="0" fontId="4" fillId="0" borderId="0" xfId="2" applyFont="1" applyProtection="1">
      <protection locked="0" hidden="1"/>
    </xf>
    <xf numFmtId="0" fontId="3" fillId="0" borderId="0" xfId="2" applyProtection="1">
      <protection locked="0" hidden="1"/>
    </xf>
    <xf numFmtId="0" fontId="8" fillId="0" borderId="0" xfId="1" applyFont="1" applyAlignment="1" applyProtection="1">
      <alignment horizontal="center" vertical="center"/>
      <protection locked="0" hidden="1"/>
    </xf>
    <xf numFmtId="0" fontId="5" fillId="0" borderId="0" xfId="1" applyFont="1" applyAlignment="1" applyProtection="1">
      <alignment horizontal="center" vertical="center" wrapText="1"/>
      <protection locked="0" hidden="1"/>
    </xf>
    <xf numFmtId="0" fontId="2" fillId="0" borderId="0" xfId="1" applyFont="1" applyAlignment="1" applyProtection="1">
      <alignment vertical="center"/>
      <protection locked="0" hidden="1"/>
    </xf>
    <xf numFmtId="0" fontId="15" fillId="0" borderId="0" xfId="1" applyFont="1" applyAlignment="1" applyProtection="1">
      <alignment vertical="center" wrapText="1"/>
      <protection locked="0" hidden="1"/>
    </xf>
    <xf numFmtId="0" fontId="5" fillId="0" borderId="0" xfId="1" applyFont="1" applyAlignment="1" applyProtection="1">
      <alignment horizontal="left" vertical="center"/>
      <protection locked="0" hidden="1"/>
    </xf>
    <xf numFmtId="0" fontId="14" fillId="0" borderId="0" xfId="1" applyFont="1" applyAlignment="1" applyProtection="1">
      <alignment vertical="center" wrapText="1"/>
      <protection locked="0" hidden="1"/>
    </xf>
    <xf numFmtId="0" fontId="5" fillId="0" borderId="0" xfId="1" applyFont="1" applyAlignment="1" applyProtection="1">
      <alignment vertical="center" wrapText="1"/>
      <protection locked="0" hidden="1"/>
    </xf>
    <xf numFmtId="0" fontId="12" fillId="0" borderId="0" xfId="1" applyFont="1" applyAlignment="1" applyProtection="1">
      <alignment vertical="center" wrapText="1"/>
      <protection locked="0" hidden="1"/>
    </xf>
    <xf numFmtId="0" fontId="2" fillId="0" borderId="0" xfId="1" applyFont="1" applyAlignment="1" applyProtection="1">
      <alignment vertical="center" wrapText="1"/>
      <protection locked="0" hidden="1"/>
    </xf>
    <xf numFmtId="3" fontId="2" fillId="0" borderId="0" xfId="1" applyNumberFormat="1" applyFont="1" applyAlignment="1" applyProtection="1">
      <alignment horizontal="center" vertical="center"/>
      <protection locked="0" hidden="1"/>
    </xf>
    <xf numFmtId="166" fontId="5" fillId="3" borderId="43" xfId="4" applyNumberFormat="1" applyFont="1" applyFill="1" applyBorder="1" applyAlignment="1" applyProtection="1">
      <alignment horizontal="center" vertical="center"/>
      <protection locked="0" hidden="1"/>
    </xf>
    <xf numFmtId="166" fontId="5" fillId="3" borderId="44" xfId="4" applyNumberFormat="1" applyFont="1" applyFill="1" applyBorder="1" applyAlignment="1" applyProtection="1">
      <alignment horizontal="center" vertical="center"/>
      <protection locked="0" hidden="1"/>
    </xf>
    <xf numFmtId="0" fontId="5" fillId="3" borderId="46" xfId="1" applyFont="1" applyFill="1" applyBorder="1" applyAlignment="1" applyProtection="1">
      <alignment horizontal="center" vertical="center"/>
      <protection locked="0" hidden="1"/>
    </xf>
    <xf numFmtId="3" fontId="2" fillId="4" borderId="47" xfId="1" applyNumberFormat="1" applyFont="1" applyFill="1" applyBorder="1" applyAlignment="1" applyProtection="1">
      <alignment horizontal="right" vertical="center"/>
      <protection locked="0" hidden="1"/>
    </xf>
    <xf numFmtId="3" fontId="2" fillId="4" borderId="48" xfId="1" applyNumberFormat="1" applyFont="1" applyFill="1" applyBorder="1" applyAlignment="1" applyProtection="1">
      <alignment horizontal="right" vertical="center"/>
      <protection locked="0" hidden="1"/>
    </xf>
    <xf numFmtId="0" fontId="5" fillId="3" borderId="27" xfId="1" applyFont="1" applyFill="1" applyBorder="1" applyAlignment="1" applyProtection="1">
      <alignment horizontal="center" vertical="center"/>
      <protection locked="0" hidden="1"/>
    </xf>
    <xf numFmtId="3" fontId="2" fillId="0" borderId="26" xfId="1" applyNumberFormat="1" applyFont="1" applyBorder="1" applyAlignment="1" applyProtection="1">
      <alignment horizontal="right" vertical="center"/>
      <protection locked="0" hidden="1"/>
    </xf>
    <xf numFmtId="3" fontId="2" fillId="0" borderId="49" xfId="1" applyNumberFormat="1" applyFont="1" applyBorder="1" applyAlignment="1" applyProtection="1">
      <alignment horizontal="right" vertical="center"/>
      <protection locked="0" hidden="1"/>
    </xf>
    <xf numFmtId="0" fontId="6" fillId="3" borderId="31" xfId="1" applyFont="1" applyFill="1" applyBorder="1" applyAlignment="1" applyProtection="1">
      <alignment horizontal="center" vertical="center"/>
      <protection locked="0" hidden="1"/>
    </xf>
    <xf numFmtId="3" fontId="2" fillId="0" borderId="30" xfId="1" applyNumberFormat="1" applyFont="1" applyBorder="1" applyAlignment="1" applyProtection="1">
      <alignment horizontal="right" vertical="center"/>
      <protection locked="0" hidden="1"/>
    </xf>
    <xf numFmtId="3" fontId="2" fillId="0" borderId="50" xfId="1" applyNumberFormat="1" applyFont="1" applyBorder="1" applyAlignment="1" applyProtection="1">
      <alignment horizontal="right" vertical="center"/>
      <protection locked="0" hidden="1"/>
    </xf>
    <xf numFmtId="0" fontId="6" fillId="3" borderId="5" xfId="1" applyFont="1" applyFill="1" applyBorder="1" applyAlignment="1" applyProtection="1">
      <alignment horizontal="center" vertical="center"/>
      <protection locked="0" hidden="1"/>
    </xf>
    <xf numFmtId="3" fontId="2" fillId="0" borderId="6" xfId="1" applyNumberFormat="1" applyFont="1" applyBorder="1" applyAlignment="1" applyProtection="1">
      <alignment horizontal="right" vertical="center"/>
      <protection locked="0" hidden="1"/>
    </xf>
    <xf numFmtId="3" fontId="2" fillId="0" borderId="51" xfId="1" applyNumberFormat="1" applyFont="1" applyBorder="1" applyAlignment="1" applyProtection="1">
      <alignment horizontal="right" vertical="center"/>
      <protection locked="0" hidden="1"/>
    </xf>
    <xf numFmtId="0" fontId="6" fillId="3" borderId="27" xfId="1" applyFont="1" applyFill="1" applyBorder="1" applyAlignment="1" applyProtection="1">
      <alignment horizontal="center" vertical="center"/>
      <protection locked="0" hidden="1"/>
    </xf>
    <xf numFmtId="0" fontId="10" fillId="0" borderId="0" xfId="1" applyFont="1" applyAlignment="1" applyProtection="1">
      <alignment horizontal="right" vertical="center"/>
      <protection locked="0" hidden="1"/>
    </xf>
    <xf numFmtId="0" fontId="2" fillId="0" borderId="0" xfId="1" applyFont="1" applyAlignment="1" applyProtection="1">
      <alignment horizontal="left" vertical="center"/>
      <protection locked="0" hidden="1"/>
    </xf>
    <xf numFmtId="14" fontId="9" fillId="0" borderId="0" xfId="1" applyNumberFormat="1" applyFont="1" applyAlignment="1" applyProtection="1">
      <alignment horizontal="center" vertical="center"/>
      <protection locked="0" hidden="1"/>
    </xf>
    <xf numFmtId="166" fontId="6" fillId="3" borderId="10" xfId="4" applyNumberFormat="1" applyFont="1" applyFill="1" applyBorder="1" applyAlignment="1" applyProtection="1">
      <alignment horizontal="center" vertical="center"/>
      <protection locked="0" hidden="1"/>
    </xf>
    <xf numFmtId="3" fontId="2" fillId="4" borderId="9" xfId="1" applyNumberFormat="1" applyFont="1" applyFill="1" applyBorder="1" applyAlignment="1" applyProtection="1">
      <alignment horizontal="center" vertical="center"/>
      <protection locked="0" hidden="1"/>
    </xf>
    <xf numFmtId="3" fontId="2" fillId="0" borderId="4" xfId="1" applyNumberFormat="1" applyFont="1" applyBorder="1" applyAlignment="1" applyProtection="1">
      <alignment horizontal="center" vertical="center"/>
      <protection locked="0" hidden="1"/>
    </xf>
    <xf numFmtId="3" fontId="2" fillId="0" borderId="7" xfId="1" applyNumberFormat="1" applyFont="1" applyBorder="1" applyAlignment="1" applyProtection="1">
      <alignment horizontal="center" vertical="center"/>
      <protection locked="0" hidden="1"/>
    </xf>
    <xf numFmtId="3" fontId="2" fillId="0" borderId="6" xfId="1" applyNumberFormat="1" applyFont="1" applyBorder="1" applyAlignment="1" applyProtection="1">
      <alignment horizontal="center" vertical="center"/>
      <protection locked="0" hidden="1"/>
    </xf>
    <xf numFmtId="9" fontId="2" fillId="4" borderId="9" xfId="5" applyFont="1" applyFill="1" applyBorder="1" applyAlignment="1" applyProtection="1">
      <alignment horizontal="center" vertical="center"/>
      <protection locked="0" hidden="1"/>
    </xf>
    <xf numFmtId="9" fontId="2" fillId="0" borderId="4" xfId="5" applyFont="1" applyFill="1" applyBorder="1" applyAlignment="1" applyProtection="1">
      <alignment horizontal="center" vertical="center"/>
      <protection locked="0" hidden="1"/>
    </xf>
    <xf numFmtId="9" fontId="2" fillId="0" borderId="7" xfId="5" applyFont="1" applyFill="1" applyBorder="1" applyAlignment="1" applyProtection="1">
      <alignment horizontal="center" vertical="center"/>
      <protection locked="0" hidden="1"/>
    </xf>
    <xf numFmtId="9" fontId="2" fillId="0" borderId="6" xfId="5" applyFont="1" applyFill="1" applyBorder="1" applyAlignment="1" applyProtection="1">
      <alignment horizontal="center" vertical="center"/>
      <protection locked="0" hidden="1"/>
    </xf>
    <xf numFmtId="167" fontId="2" fillId="0" borderId="0" xfId="5" applyNumberFormat="1" applyFont="1" applyFill="1" applyBorder="1" applyAlignment="1" applyProtection="1">
      <alignment horizontal="center" vertical="center"/>
      <protection locked="0" hidden="1"/>
    </xf>
    <xf numFmtId="3" fontId="2" fillId="2" borderId="11" xfId="1" applyNumberFormat="1" applyFont="1" applyFill="1" applyBorder="1" applyAlignment="1" applyProtection="1">
      <alignment horizontal="center" vertical="center" wrapText="1"/>
      <protection locked="0" hidden="1"/>
    </xf>
    <xf numFmtId="3" fontId="2" fillId="2" borderId="3" xfId="1" applyNumberFormat="1" applyFont="1" applyFill="1" applyBorder="1" applyAlignment="1" applyProtection="1">
      <alignment horizontal="center" vertical="center" wrapText="1"/>
      <protection locked="0" hidden="1"/>
    </xf>
    <xf numFmtId="0" fontId="6" fillId="5" borderId="10" xfId="1" applyFont="1" applyFill="1" applyBorder="1" applyAlignment="1" applyProtection="1">
      <alignment horizontal="center" vertical="center"/>
      <protection locked="0" hidden="1"/>
    </xf>
    <xf numFmtId="0" fontId="2" fillId="0" borderId="9" xfId="1" applyFont="1" applyBorder="1" applyAlignment="1" applyProtection="1">
      <alignment horizontal="center" vertical="center"/>
      <protection locked="0" hidden="1"/>
    </xf>
    <xf numFmtId="164" fontId="2" fillId="0" borderId="9" xfId="1" applyNumberFormat="1" applyFont="1" applyBorder="1" applyAlignment="1" applyProtection="1">
      <alignment horizontal="center" vertical="center"/>
      <protection locked="0" hidden="1"/>
    </xf>
    <xf numFmtId="3" fontId="2" fillId="0" borderId="9" xfId="1" applyNumberFormat="1" applyFont="1" applyBorder="1" applyAlignment="1" applyProtection="1">
      <alignment horizontal="center" vertical="center"/>
      <protection locked="0" hidden="1"/>
    </xf>
    <xf numFmtId="4" fontId="2" fillId="0" borderId="9" xfId="1" applyNumberFormat="1" applyFont="1" applyBorder="1" applyAlignment="1" applyProtection="1">
      <alignment horizontal="center" vertical="center"/>
      <protection locked="0" hidden="1"/>
    </xf>
    <xf numFmtId="0" fontId="6" fillId="5" borderId="8" xfId="1" applyFont="1" applyFill="1" applyBorder="1" applyAlignment="1" applyProtection="1">
      <alignment horizontal="center" vertical="center"/>
      <protection locked="0" hidden="1"/>
    </xf>
    <xf numFmtId="0" fontId="2" fillId="0" borderId="23" xfId="1" applyFont="1" applyBorder="1" applyAlignment="1" applyProtection="1">
      <alignment horizontal="center" vertical="center"/>
      <protection locked="0" hidden="1"/>
    </xf>
    <xf numFmtId="164" fontId="2" fillId="0" borderId="23" xfId="1" applyNumberFormat="1" applyFont="1" applyBorder="1" applyAlignment="1" applyProtection="1">
      <alignment horizontal="center" vertical="center"/>
      <protection locked="0" hidden="1"/>
    </xf>
    <xf numFmtId="3" fontId="2" fillId="0" borderId="23" xfId="1" applyNumberFormat="1" applyFont="1" applyBorder="1" applyAlignment="1" applyProtection="1">
      <alignment horizontal="center" vertical="center"/>
      <protection locked="0" hidden="1"/>
    </xf>
    <xf numFmtId="4" fontId="2" fillId="0" borderId="23" xfId="1" applyNumberFormat="1" applyFont="1" applyBorder="1" applyAlignment="1" applyProtection="1">
      <alignment horizontal="center" vertical="center"/>
      <protection locked="0" hidden="1"/>
    </xf>
    <xf numFmtId="0" fontId="6" fillId="5" borderId="21" xfId="1" applyFont="1" applyFill="1" applyBorder="1" applyAlignment="1" applyProtection="1">
      <alignment horizontal="center" vertical="center"/>
      <protection locked="0" hidden="1"/>
    </xf>
    <xf numFmtId="0" fontId="2" fillId="0" borderId="20" xfId="1" applyFont="1" applyBorder="1" applyAlignment="1" applyProtection="1">
      <alignment horizontal="center" vertical="center"/>
      <protection locked="0" hidden="1"/>
    </xf>
    <xf numFmtId="164" fontId="2" fillId="0" borderId="20" xfId="1" applyNumberFormat="1" applyFont="1" applyBorder="1" applyAlignment="1" applyProtection="1">
      <alignment horizontal="center" vertical="center"/>
      <protection locked="0" hidden="1"/>
    </xf>
    <xf numFmtId="3" fontId="2" fillId="0" borderId="20" xfId="1" applyNumberFormat="1" applyFont="1" applyBorder="1" applyAlignment="1" applyProtection="1">
      <alignment horizontal="center" vertical="center"/>
      <protection locked="0" hidden="1"/>
    </xf>
    <xf numFmtId="4" fontId="2" fillId="0" borderId="20" xfId="1" applyNumberFormat="1" applyFont="1" applyBorder="1" applyAlignment="1" applyProtection="1">
      <alignment horizontal="center" vertical="center"/>
      <protection locked="0" hidden="1"/>
    </xf>
    <xf numFmtId="4" fontId="2" fillId="0" borderId="19" xfId="1" applyNumberFormat="1" applyFont="1" applyBorder="1" applyAlignment="1" applyProtection="1">
      <alignment horizontal="center" vertical="center"/>
      <protection locked="0" hidden="1"/>
    </xf>
    <xf numFmtId="0" fontId="6" fillId="5" borderId="5" xfId="1" applyFont="1" applyFill="1" applyBorder="1" applyAlignment="1" applyProtection="1">
      <alignment horizontal="center" vertical="center"/>
      <protection locked="0" hidden="1"/>
    </xf>
    <xf numFmtId="0" fontId="2" fillId="0" borderId="6" xfId="1" applyFont="1" applyBorder="1" applyAlignment="1" applyProtection="1">
      <alignment horizontal="center" vertical="center"/>
      <protection locked="0" hidden="1"/>
    </xf>
    <xf numFmtId="164" fontId="2" fillId="0" borderId="6" xfId="1" applyNumberFormat="1" applyFont="1" applyBorder="1" applyAlignment="1" applyProtection="1">
      <alignment horizontal="center" vertical="center"/>
      <protection locked="0" hidden="1"/>
    </xf>
    <xf numFmtId="4" fontId="2" fillId="0" borderId="6" xfId="1" applyNumberFormat="1" applyFont="1" applyBorder="1" applyAlignment="1" applyProtection="1">
      <alignment horizontal="center" vertical="center"/>
      <protection locked="0" hidden="1"/>
    </xf>
    <xf numFmtId="4" fontId="2" fillId="0" borderId="17" xfId="1" applyNumberFormat="1" applyFont="1" applyBorder="1" applyAlignment="1" applyProtection="1">
      <alignment horizontal="center" vertical="center"/>
      <protection locked="0" hidden="1"/>
    </xf>
    <xf numFmtId="0" fontId="6" fillId="5" borderId="15" xfId="1" applyFont="1" applyFill="1" applyBorder="1" applyAlignment="1" applyProtection="1">
      <alignment horizontal="center" vertical="center"/>
      <protection locked="0" hidden="1"/>
    </xf>
    <xf numFmtId="0" fontId="2" fillId="0" borderId="14" xfId="1" applyFont="1" applyBorder="1" applyAlignment="1" applyProtection="1">
      <alignment horizontal="center" vertical="center"/>
      <protection locked="0" hidden="1"/>
    </xf>
    <xf numFmtId="164" fontId="2" fillId="0" borderId="14" xfId="1" applyNumberFormat="1" applyFont="1" applyBorder="1" applyAlignment="1" applyProtection="1">
      <alignment horizontal="center" vertical="center"/>
      <protection locked="0" hidden="1"/>
    </xf>
    <xf numFmtId="3" fontId="2" fillId="0" borderId="14" xfId="1" applyNumberFormat="1" applyFont="1" applyBorder="1" applyAlignment="1" applyProtection="1">
      <alignment horizontal="center" vertical="center"/>
      <protection locked="0" hidden="1"/>
    </xf>
    <xf numFmtId="4" fontId="2" fillId="0" borderId="14" xfId="1" applyNumberFormat="1" applyFont="1" applyBorder="1" applyAlignment="1" applyProtection="1">
      <alignment horizontal="center" vertical="center"/>
      <protection locked="0" hidden="1"/>
    </xf>
    <xf numFmtId="4" fontId="2" fillId="0" borderId="13" xfId="1" applyNumberFormat="1" applyFont="1" applyBorder="1" applyAlignment="1" applyProtection="1">
      <alignment horizontal="center" vertical="center"/>
      <protection locked="0" hidden="1"/>
    </xf>
    <xf numFmtId="0" fontId="2" fillId="0" borderId="7" xfId="1" applyFont="1" applyBorder="1" applyAlignment="1" applyProtection="1">
      <alignment horizontal="center" vertical="center"/>
      <protection locked="0" hidden="1"/>
    </xf>
    <xf numFmtId="164" fontId="2" fillId="0" borderId="7" xfId="1" applyNumberFormat="1" applyFont="1" applyBorder="1" applyAlignment="1" applyProtection="1">
      <alignment horizontal="center" vertical="center"/>
      <protection locked="0" hidden="1"/>
    </xf>
    <xf numFmtId="4" fontId="2" fillId="0" borderId="7" xfId="1" applyNumberFormat="1" applyFont="1" applyBorder="1" applyAlignment="1" applyProtection="1">
      <alignment horizontal="center" vertical="center"/>
      <protection locked="0" hidden="1"/>
    </xf>
    <xf numFmtId="0" fontId="2" fillId="0" borderId="4" xfId="1" applyFont="1" applyBorder="1" applyAlignment="1" applyProtection="1">
      <alignment horizontal="center" vertical="center"/>
      <protection locked="0" hidden="1"/>
    </xf>
    <xf numFmtId="164" fontId="2" fillId="0" borderId="4" xfId="1" applyNumberFormat="1" applyFont="1" applyBorder="1" applyAlignment="1" applyProtection="1">
      <alignment horizontal="center" vertical="center"/>
      <protection locked="0" hidden="1"/>
    </xf>
    <xf numFmtId="4" fontId="2" fillId="0" borderId="4" xfId="1" applyNumberFormat="1" applyFont="1" applyBorder="1" applyAlignment="1" applyProtection="1">
      <alignment horizontal="center" vertical="center"/>
      <protection locked="0" hidden="1"/>
    </xf>
    <xf numFmtId="0" fontId="6" fillId="3" borderId="5" xfId="3" applyFont="1" applyFill="1" applyBorder="1" applyAlignment="1" applyProtection="1">
      <alignment horizontal="center" vertical="center"/>
      <protection locked="0" hidden="1"/>
    </xf>
    <xf numFmtId="3" fontId="2" fillId="4" borderId="9" xfId="3" applyNumberFormat="1" applyFont="1" applyFill="1" applyBorder="1" applyAlignment="1" applyProtection="1">
      <alignment horizontal="center" vertical="center"/>
      <protection locked="0" hidden="1"/>
    </xf>
    <xf numFmtId="3" fontId="2" fillId="0" borderId="4" xfId="3" applyNumberFormat="1" applyFont="1" applyBorder="1" applyAlignment="1" applyProtection="1">
      <alignment horizontal="center" vertical="center"/>
      <protection locked="0" hidden="1"/>
    </xf>
    <xf numFmtId="3" fontId="2" fillId="0" borderId="7" xfId="3" applyNumberFormat="1" applyFont="1" applyBorder="1" applyAlignment="1" applyProtection="1">
      <alignment horizontal="center" vertical="center"/>
      <protection locked="0" hidden="1"/>
    </xf>
    <xf numFmtId="3" fontId="2" fillId="0" borderId="6" xfId="3" applyNumberFormat="1" applyFont="1" applyBorder="1" applyAlignment="1" applyProtection="1">
      <alignment horizontal="center" vertical="center"/>
      <protection locked="0" hidden="1"/>
    </xf>
    <xf numFmtId="164" fontId="4" fillId="0" borderId="1" xfId="2" applyNumberFormat="1" applyFont="1" applyBorder="1" applyAlignment="1" applyProtection="1">
      <alignment horizontal="center" vertical="center"/>
      <protection locked="0" hidden="1"/>
    </xf>
    <xf numFmtId="4" fontId="4" fillId="0" borderId="1" xfId="2" applyNumberFormat="1" applyFont="1" applyBorder="1" applyAlignment="1" applyProtection="1">
      <alignment horizontal="center" vertical="center"/>
      <protection locked="0" hidden="1"/>
    </xf>
    <xf numFmtId="165" fontId="2" fillId="0" borderId="0" xfId="1" applyNumberFormat="1" applyFont="1" applyAlignment="1" applyProtection="1">
      <alignment horizontal="center" vertical="center"/>
      <protection locked="0" hidden="1"/>
    </xf>
    <xf numFmtId="0" fontId="11" fillId="0" borderId="0" xfId="1" applyFont="1" applyAlignment="1" applyProtection="1">
      <alignment horizontal="right" vertical="center"/>
      <protection locked="0" hidden="1"/>
    </xf>
    <xf numFmtId="0" fontId="11" fillId="0" borderId="35" xfId="1" applyFont="1" applyBorder="1" applyAlignment="1" applyProtection="1">
      <alignment horizontal="right" vertical="center"/>
      <protection locked="0" hidden="1"/>
    </xf>
    <xf numFmtId="166" fontId="5" fillId="3" borderId="36" xfId="4" applyNumberFormat="1" applyFont="1" applyFill="1" applyBorder="1" applyAlignment="1" applyProtection="1">
      <alignment horizontal="center" vertical="center" wrapText="1"/>
      <protection locked="0" hidden="1"/>
    </xf>
    <xf numFmtId="166" fontId="5" fillId="3" borderId="41" xfId="4" applyNumberFormat="1" applyFont="1" applyFill="1" applyBorder="1" applyAlignment="1" applyProtection="1">
      <alignment horizontal="center" vertical="center" wrapText="1"/>
      <protection locked="0" hidden="1"/>
    </xf>
    <xf numFmtId="0" fontId="5" fillId="3" borderId="37" xfId="4" applyFont="1" applyFill="1" applyBorder="1" applyAlignment="1" applyProtection="1">
      <alignment horizontal="center" vertical="center" wrapText="1"/>
      <protection locked="0" hidden="1"/>
    </xf>
    <xf numFmtId="0" fontId="5" fillId="3" borderId="42" xfId="4" applyFont="1" applyFill="1" applyBorder="1" applyAlignment="1" applyProtection="1">
      <alignment horizontal="center" vertical="center" wrapText="1"/>
      <protection locked="0" hidden="1"/>
    </xf>
    <xf numFmtId="0" fontId="5" fillId="3" borderId="45" xfId="1" applyFont="1" applyFill="1" applyBorder="1" applyAlignment="1" applyProtection="1">
      <alignment horizontal="center" vertical="center"/>
      <protection locked="0" hidden="1"/>
    </xf>
    <xf numFmtId="0" fontId="5" fillId="3" borderId="28" xfId="1" applyFont="1" applyFill="1" applyBorder="1" applyAlignment="1" applyProtection="1">
      <alignment horizontal="center" vertical="center"/>
      <protection locked="0" hidden="1"/>
    </xf>
    <xf numFmtId="0" fontId="6" fillId="3" borderId="34" xfId="1" applyFont="1" applyFill="1" applyBorder="1" applyAlignment="1" applyProtection="1">
      <alignment horizontal="center" vertical="center"/>
      <protection locked="0" hidden="1"/>
    </xf>
    <xf numFmtId="0" fontId="6" fillId="3" borderId="33" xfId="1" applyFont="1" applyFill="1" applyBorder="1" applyAlignment="1" applyProtection="1">
      <alignment horizontal="center" vertical="center"/>
      <protection locked="0" hidden="1"/>
    </xf>
    <xf numFmtId="0" fontId="6" fillId="3" borderId="28" xfId="1" applyFont="1" applyFill="1" applyBorder="1" applyAlignment="1" applyProtection="1">
      <alignment horizontal="center" vertical="center"/>
      <protection locked="0" hidden="1"/>
    </xf>
    <xf numFmtId="0" fontId="6" fillId="3" borderId="32" xfId="1" applyFont="1" applyFill="1" applyBorder="1" applyAlignment="1" applyProtection="1">
      <alignment horizontal="center" vertical="center"/>
      <protection locked="0" hidden="1"/>
    </xf>
    <xf numFmtId="0" fontId="6" fillId="3" borderId="29" xfId="1" applyFont="1" applyFill="1" applyBorder="1" applyAlignment="1" applyProtection="1">
      <alignment horizontal="center" vertical="center"/>
      <protection locked="0" hidden="1"/>
    </xf>
    <xf numFmtId="166" fontId="6" fillId="3" borderId="5" xfId="4" applyNumberFormat="1" applyFont="1" applyFill="1" applyBorder="1" applyAlignment="1" applyProtection="1">
      <alignment horizontal="center" vertical="center" wrapText="1"/>
      <protection locked="0" hidden="1"/>
    </xf>
    <xf numFmtId="0" fontId="6" fillId="3" borderId="12" xfId="4" applyFont="1" applyFill="1" applyBorder="1" applyAlignment="1" applyProtection="1">
      <alignment horizontal="center" vertical="center" wrapText="1"/>
      <protection locked="0" hidden="1"/>
    </xf>
    <xf numFmtId="0" fontId="6" fillId="3" borderId="5" xfId="4" applyFont="1" applyFill="1" applyBorder="1" applyAlignment="1" applyProtection="1">
      <alignment horizontal="center" vertical="center" wrapText="1"/>
      <protection locked="0" hidden="1"/>
    </xf>
    <xf numFmtId="0" fontId="6" fillId="3" borderId="11" xfId="4" applyFont="1" applyFill="1" applyBorder="1" applyAlignment="1" applyProtection="1">
      <alignment horizontal="center" vertical="center"/>
      <protection locked="0" hidden="1"/>
    </xf>
    <xf numFmtId="0" fontId="6" fillId="3" borderId="8" xfId="1" applyFont="1" applyFill="1" applyBorder="1" applyAlignment="1" applyProtection="1">
      <alignment horizontal="center" vertical="center"/>
      <protection locked="0" hidden="1"/>
    </xf>
    <xf numFmtId="0" fontId="6" fillId="3" borderId="5" xfId="1" applyFont="1" applyFill="1" applyBorder="1" applyAlignment="1" applyProtection="1">
      <alignment horizontal="center" vertical="center"/>
      <protection locked="0" hidden="1"/>
    </xf>
    <xf numFmtId="0" fontId="6" fillId="5" borderId="10" xfId="1" applyFont="1" applyFill="1" applyBorder="1" applyAlignment="1" applyProtection="1">
      <alignment horizontal="center" vertical="center"/>
      <protection locked="0" hidden="1"/>
    </xf>
    <xf numFmtId="0" fontId="6" fillId="5" borderId="5" xfId="1" applyFont="1" applyFill="1" applyBorder="1" applyAlignment="1" applyProtection="1">
      <alignment horizontal="center" vertical="center"/>
      <protection locked="0" hidden="1"/>
    </xf>
    <xf numFmtId="0" fontId="5" fillId="0" borderId="25" xfId="1" applyFont="1" applyBorder="1" applyAlignment="1" applyProtection="1">
      <alignment horizontal="left" vertical="center"/>
      <protection locked="0" hidden="1"/>
    </xf>
    <xf numFmtId="0" fontId="6" fillId="3" borderId="5" xfId="3" applyFont="1" applyFill="1" applyBorder="1" applyAlignment="1" applyProtection="1">
      <alignment horizontal="center" vertical="center"/>
      <protection locked="0" hidden="1"/>
    </xf>
    <xf numFmtId="0" fontId="4" fillId="2" borderId="3" xfId="2" applyFont="1" applyFill="1" applyBorder="1" applyAlignment="1" applyProtection="1">
      <alignment horizontal="center" vertical="center" wrapText="1"/>
      <protection locked="0" hidden="1"/>
    </xf>
    <xf numFmtId="0" fontId="4" fillId="2" borderId="2" xfId="2" applyFont="1" applyFill="1" applyBorder="1" applyAlignment="1" applyProtection="1">
      <alignment horizontal="center" vertical="center" wrapText="1"/>
      <protection locked="0" hidden="1"/>
    </xf>
    <xf numFmtId="0" fontId="6" fillId="5" borderId="22" xfId="1" applyFont="1" applyFill="1" applyBorder="1" applyAlignment="1" applyProtection="1">
      <alignment horizontal="center" vertical="center"/>
      <protection locked="0" hidden="1"/>
    </xf>
    <xf numFmtId="0" fontId="6" fillId="5" borderId="18" xfId="1" applyFont="1" applyFill="1" applyBorder="1" applyAlignment="1" applyProtection="1">
      <alignment horizontal="center" vertical="center"/>
      <protection locked="0" hidden="1"/>
    </xf>
    <xf numFmtId="0" fontId="6" fillId="5" borderId="16" xfId="1" applyFont="1" applyFill="1" applyBorder="1" applyAlignment="1" applyProtection="1">
      <alignment horizontal="center" vertical="center"/>
      <protection locked="0" hidden="1"/>
    </xf>
    <xf numFmtId="0" fontId="16" fillId="0" borderId="0" xfId="1" applyFont="1" applyAlignment="1" applyProtection="1">
      <alignment horizontal="center" vertical="center" wrapText="1"/>
      <protection locked="0" hidden="1"/>
    </xf>
    <xf numFmtId="0" fontId="14" fillId="0" borderId="0" xfId="1" applyFont="1" applyAlignment="1" applyProtection="1">
      <alignment horizontal="center" vertical="center" wrapText="1"/>
      <protection locked="0" hidden="1"/>
    </xf>
    <xf numFmtId="0" fontId="5" fillId="3" borderId="38" xfId="4" applyFont="1" applyFill="1" applyBorder="1" applyAlignment="1" applyProtection="1">
      <alignment horizontal="center" vertical="center"/>
      <protection locked="0" hidden="1"/>
    </xf>
    <xf numFmtId="0" fontId="5" fillId="3" borderId="39" xfId="4" applyFont="1" applyFill="1" applyBorder="1" applyAlignment="1" applyProtection="1">
      <alignment horizontal="center" vertical="center"/>
      <protection locked="0" hidden="1"/>
    </xf>
    <xf numFmtId="0" fontId="5" fillId="3" borderId="40" xfId="4" applyFont="1" applyFill="1" applyBorder="1" applyAlignment="1" applyProtection="1">
      <alignment horizontal="center" vertical="center"/>
      <protection locked="0" hidden="1"/>
    </xf>
    <xf numFmtId="0" fontId="6" fillId="3" borderId="8" xfId="3" applyFont="1" applyFill="1" applyBorder="1" applyAlignment="1" applyProtection="1">
      <alignment horizontal="center" vertical="center"/>
      <protection locked="0" hidden="1"/>
    </xf>
    <xf numFmtId="0" fontId="6" fillId="5" borderId="24" xfId="1" applyFont="1" applyFill="1" applyBorder="1" applyAlignment="1" applyProtection="1">
      <alignment horizontal="center" vertical="center"/>
      <protection locked="0" hidden="1"/>
    </xf>
    <xf numFmtId="0" fontId="6" fillId="5" borderId="8" xfId="1" applyFont="1" applyFill="1" applyBorder="1" applyAlignment="1" applyProtection="1">
      <alignment horizontal="center" vertical="center"/>
      <protection locked="0" hidden="1"/>
    </xf>
  </cellXfs>
  <cellStyles count="7">
    <cellStyle name="Normal" xfId="0" builtinId="0"/>
    <cellStyle name="Normal 2 2 2" xfId="3" xr:uid="{53CCA9AD-D84C-45AB-8639-1C6E0A7DE857}"/>
    <cellStyle name="Normal 2 3" xfId="1" xr:uid="{C9C24938-BD03-4EBD-8F2B-E2280237AB68}"/>
    <cellStyle name="Normal 3" xfId="2" xr:uid="{8522B1D3-F924-47E8-B86B-E8F817713276}"/>
    <cellStyle name="Normal_EN442" xfId="4" xr:uid="{82A7536E-E489-463A-8E31-342BCCB3C073}"/>
    <cellStyle name="Percent 3" xfId="5" xr:uid="{109F86EA-5E4F-4ECB-ADD2-64CF2EBB6D96}"/>
    <cellStyle name="Percent 4 2" xfId="6" xr:uid="{CC7D07F2-CD01-47B9-8BE2-560085E5D051}"/>
  </cellStyles>
  <dxfs count="8">
    <dxf>
      <font>
        <b/>
        <i val="0"/>
        <condense val="0"/>
        <extend val="0"/>
        <color indexed="9"/>
      </font>
      <fill>
        <patternFill patternType="solid">
          <fgColor indexed="63"/>
          <bgColor indexed="59"/>
        </patternFill>
      </fill>
    </dxf>
    <dxf>
      <font>
        <b val="0"/>
        <condense val="0"/>
        <extend val="0"/>
        <color indexed="9"/>
      </font>
      <fill>
        <patternFill patternType="solid">
          <fgColor indexed="26"/>
          <bgColor indexed="9"/>
        </patternFill>
      </fill>
    </dxf>
    <dxf>
      <font>
        <b/>
        <i val="0"/>
        <condense val="0"/>
        <extend val="0"/>
        <color indexed="9"/>
      </font>
      <fill>
        <patternFill patternType="solid">
          <fgColor indexed="63"/>
          <bgColor indexed="59"/>
        </patternFill>
      </fill>
    </dxf>
    <dxf>
      <font>
        <b val="0"/>
        <condense val="0"/>
        <extend val="0"/>
        <color indexed="9"/>
      </font>
      <fill>
        <patternFill patternType="solid">
          <fgColor indexed="26"/>
          <bgColor indexed="9"/>
        </patternFill>
      </fill>
    </dxf>
    <dxf>
      <font>
        <b/>
        <i val="0"/>
        <condense val="0"/>
        <extend val="0"/>
        <color indexed="9"/>
      </font>
      <fill>
        <patternFill patternType="solid">
          <fgColor indexed="63"/>
          <bgColor indexed="59"/>
        </patternFill>
      </fill>
    </dxf>
    <dxf>
      <font>
        <b val="0"/>
        <condense val="0"/>
        <extend val="0"/>
        <color indexed="9"/>
      </font>
      <fill>
        <patternFill patternType="solid">
          <fgColor indexed="26"/>
          <bgColor indexed="9"/>
        </patternFill>
      </fill>
    </dxf>
    <dxf>
      <font>
        <b/>
        <i val="0"/>
        <condense val="0"/>
        <extend val="0"/>
        <color indexed="9"/>
      </font>
      <fill>
        <patternFill patternType="solid">
          <fgColor indexed="63"/>
          <bgColor rgb="FFFF6969"/>
        </patternFill>
      </fill>
    </dxf>
    <dxf>
      <font>
        <b val="0"/>
        <condense val="0"/>
        <extend val="0"/>
        <color indexed="9"/>
      </font>
      <fill>
        <patternFill patternType="solid">
          <fgColor indexed="26"/>
          <bgColor indexed="9"/>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pn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oneCellAnchor>
    <xdr:from>
      <xdr:col>19</xdr:col>
      <xdr:colOff>55068</xdr:colOff>
      <xdr:row>8</xdr:row>
      <xdr:rowOff>120823</xdr:rowOff>
    </xdr:from>
    <xdr:ext cx="1085851" cy="417872"/>
    <xdr:pic>
      <xdr:nvPicPr>
        <xdr:cNvPr id="2" name="Picture 6" descr="G:\Desktop\EN 16430.jpg">
          <a:extLst>
            <a:ext uri="{FF2B5EF4-FFF2-40B4-BE49-F238E27FC236}">
              <a16:creationId xmlns:a16="http://schemas.microsoft.com/office/drawing/2014/main" id="{509B9A5A-A292-4CA1-8840-AECDEAC6C0D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889350" y="1913764"/>
          <a:ext cx="1085851" cy="417872"/>
        </a:xfrm>
        <a:prstGeom prst="rect">
          <a:avLst/>
        </a:prstGeom>
        <a:noFill/>
        <a:ln>
          <a:noFill/>
        </a:ln>
      </xdr:spPr>
    </xdr:pic>
    <xdr:clientData/>
  </xdr:oneCellAnchor>
  <xdr:oneCellAnchor>
    <xdr:from>
      <xdr:col>1</xdr:col>
      <xdr:colOff>53440</xdr:colOff>
      <xdr:row>1</xdr:row>
      <xdr:rowOff>59004</xdr:rowOff>
    </xdr:from>
    <xdr:ext cx="4150894" cy="2161682"/>
    <xdr:pic>
      <xdr:nvPicPr>
        <xdr:cNvPr id="3" name="Picture 2">
          <a:extLst>
            <a:ext uri="{FF2B5EF4-FFF2-40B4-BE49-F238E27FC236}">
              <a16:creationId xmlns:a16="http://schemas.microsoft.com/office/drawing/2014/main" id="{562B620C-F498-4600-8D41-5D1903AAA1DB}"/>
            </a:ext>
          </a:extLst>
        </xdr:cNvPr>
        <xdr:cNvPicPr>
          <a:picLocks noChangeAspect="1" noChangeArrowheads="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3086" t="5792" r="3245" b="9266"/>
        <a:stretch/>
      </xdr:blipFill>
      <xdr:spPr bwMode="auto">
        <a:xfrm>
          <a:off x="777340" y="226644"/>
          <a:ext cx="4150894" cy="2161682"/>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470007</xdr:colOff>
      <xdr:row>1</xdr:row>
      <xdr:rowOff>52907</xdr:rowOff>
    </xdr:from>
    <xdr:ext cx="3540018" cy="473735"/>
    <xdr:pic>
      <xdr:nvPicPr>
        <xdr:cNvPr id="4" name="Picture 3">
          <a:extLst>
            <a:ext uri="{FF2B5EF4-FFF2-40B4-BE49-F238E27FC236}">
              <a16:creationId xmlns:a16="http://schemas.microsoft.com/office/drawing/2014/main" id="{C6E5A939-C7D4-4FB0-B45A-F68E92EF8AEE}"/>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5384907" y="271982"/>
          <a:ext cx="3540018" cy="47373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CF93A1-01CE-4CD2-A403-7117C0DAC266}">
  <dimension ref="A1:AN259"/>
  <sheetViews>
    <sheetView showGridLines="0" showZeros="0" tabSelected="1" zoomScale="85" zoomScaleNormal="85" zoomScaleSheetLayoutView="90" workbookViewId="0">
      <selection activeCell="A60" sqref="A60"/>
    </sheetView>
  </sheetViews>
  <sheetFormatPr defaultColWidth="8.6328125" defaultRowHeight="17.399999999999999" x14ac:dyDescent="0.4"/>
  <cols>
    <col min="1" max="1" width="5.453125" style="3" customWidth="1"/>
    <col min="2" max="3" width="8.90625" style="3" customWidth="1"/>
    <col min="4" max="36" width="5.90625" style="3" customWidth="1"/>
    <col min="37" max="37" width="8.81640625" style="3" bestFit="1" customWidth="1"/>
    <col min="38" max="39" width="8.6328125" style="3"/>
    <col min="40" max="40" width="0" style="3" hidden="1" customWidth="1"/>
    <col min="41" max="256" width="8.6328125" style="3"/>
    <col min="257" max="257" width="9.1796875" style="3" customWidth="1"/>
    <col min="258" max="279" width="9.08984375" style="3" customWidth="1"/>
    <col min="280" max="280" width="7.81640625" style="3" customWidth="1"/>
    <col min="281" max="282" width="9.08984375" style="3" customWidth="1"/>
    <col min="283" max="512" width="8.6328125" style="3"/>
    <col min="513" max="513" width="9.1796875" style="3" customWidth="1"/>
    <col min="514" max="535" width="9.08984375" style="3" customWidth="1"/>
    <col min="536" max="536" width="7.81640625" style="3" customWidth="1"/>
    <col min="537" max="538" width="9.08984375" style="3" customWidth="1"/>
    <col min="539" max="768" width="8.6328125" style="3"/>
    <col min="769" max="769" width="9.1796875" style="3" customWidth="1"/>
    <col min="770" max="791" width="9.08984375" style="3" customWidth="1"/>
    <col min="792" max="792" width="7.81640625" style="3" customWidth="1"/>
    <col min="793" max="794" width="9.08984375" style="3" customWidth="1"/>
    <col min="795" max="1024" width="8.6328125" style="3"/>
    <col min="1025" max="1025" width="9.1796875" style="3" customWidth="1"/>
    <col min="1026" max="1047" width="9.08984375" style="3" customWidth="1"/>
    <col min="1048" max="1048" width="7.81640625" style="3" customWidth="1"/>
    <col min="1049" max="1050" width="9.08984375" style="3" customWidth="1"/>
    <col min="1051" max="1280" width="8.6328125" style="3"/>
    <col min="1281" max="1281" width="9.1796875" style="3" customWidth="1"/>
    <col min="1282" max="1303" width="9.08984375" style="3" customWidth="1"/>
    <col min="1304" max="1304" width="7.81640625" style="3" customWidth="1"/>
    <col min="1305" max="1306" width="9.08984375" style="3" customWidth="1"/>
    <col min="1307" max="1536" width="8.6328125" style="3"/>
    <col min="1537" max="1537" width="9.1796875" style="3" customWidth="1"/>
    <col min="1538" max="1559" width="9.08984375" style="3" customWidth="1"/>
    <col min="1560" max="1560" width="7.81640625" style="3" customWidth="1"/>
    <col min="1561" max="1562" width="9.08984375" style="3" customWidth="1"/>
    <col min="1563" max="1792" width="8.6328125" style="3"/>
    <col min="1793" max="1793" width="9.1796875" style="3" customWidth="1"/>
    <col min="1794" max="1815" width="9.08984375" style="3" customWidth="1"/>
    <col min="1816" max="1816" width="7.81640625" style="3" customWidth="1"/>
    <col min="1817" max="1818" width="9.08984375" style="3" customWidth="1"/>
    <col min="1819" max="2048" width="8.6328125" style="3"/>
    <col min="2049" max="2049" width="9.1796875" style="3" customWidth="1"/>
    <col min="2050" max="2071" width="9.08984375" style="3" customWidth="1"/>
    <col min="2072" max="2072" width="7.81640625" style="3" customWidth="1"/>
    <col min="2073" max="2074" width="9.08984375" style="3" customWidth="1"/>
    <col min="2075" max="2304" width="8.6328125" style="3"/>
    <col min="2305" max="2305" width="9.1796875" style="3" customWidth="1"/>
    <col min="2306" max="2327" width="9.08984375" style="3" customWidth="1"/>
    <col min="2328" max="2328" width="7.81640625" style="3" customWidth="1"/>
    <col min="2329" max="2330" width="9.08984375" style="3" customWidth="1"/>
    <col min="2331" max="2560" width="8.6328125" style="3"/>
    <col min="2561" max="2561" width="9.1796875" style="3" customWidth="1"/>
    <col min="2562" max="2583" width="9.08984375" style="3" customWidth="1"/>
    <col min="2584" max="2584" width="7.81640625" style="3" customWidth="1"/>
    <col min="2585" max="2586" width="9.08984375" style="3" customWidth="1"/>
    <col min="2587" max="2816" width="8.6328125" style="3"/>
    <col min="2817" max="2817" width="9.1796875" style="3" customWidth="1"/>
    <col min="2818" max="2839" width="9.08984375" style="3" customWidth="1"/>
    <col min="2840" max="2840" width="7.81640625" style="3" customWidth="1"/>
    <col min="2841" max="2842" width="9.08984375" style="3" customWidth="1"/>
    <col min="2843" max="3072" width="8.6328125" style="3"/>
    <col min="3073" max="3073" width="9.1796875" style="3" customWidth="1"/>
    <col min="3074" max="3095" width="9.08984375" style="3" customWidth="1"/>
    <col min="3096" max="3096" width="7.81640625" style="3" customWidth="1"/>
    <col min="3097" max="3098" width="9.08984375" style="3" customWidth="1"/>
    <col min="3099" max="3328" width="8.6328125" style="3"/>
    <col min="3329" max="3329" width="9.1796875" style="3" customWidth="1"/>
    <col min="3330" max="3351" width="9.08984375" style="3" customWidth="1"/>
    <col min="3352" max="3352" width="7.81640625" style="3" customWidth="1"/>
    <col min="3353" max="3354" width="9.08984375" style="3" customWidth="1"/>
    <col min="3355" max="3584" width="8.6328125" style="3"/>
    <col min="3585" max="3585" width="9.1796875" style="3" customWidth="1"/>
    <col min="3586" max="3607" width="9.08984375" style="3" customWidth="1"/>
    <col min="3608" max="3608" width="7.81640625" style="3" customWidth="1"/>
    <col min="3609" max="3610" width="9.08984375" style="3" customWidth="1"/>
    <col min="3611" max="3840" width="8.6328125" style="3"/>
    <col min="3841" max="3841" width="9.1796875" style="3" customWidth="1"/>
    <col min="3842" max="3863" width="9.08984375" style="3" customWidth="1"/>
    <col min="3864" max="3864" width="7.81640625" style="3" customWidth="1"/>
    <col min="3865" max="3866" width="9.08984375" style="3" customWidth="1"/>
    <col min="3867" max="4096" width="8.6328125" style="3"/>
    <col min="4097" max="4097" width="9.1796875" style="3" customWidth="1"/>
    <col min="4098" max="4119" width="9.08984375" style="3" customWidth="1"/>
    <col min="4120" max="4120" width="7.81640625" style="3" customWidth="1"/>
    <col min="4121" max="4122" width="9.08984375" style="3" customWidth="1"/>
    <col min="4123" max="4352" width="8.6328125" style="3"/>
    <col min="4353" max="4353" width="9.1796875" style="3" customWidth="1"/>
    <col min="4354" max="4375" width="9.08984375" style="3" customWidth="1"/>
    <col min="4376" max="4376" width="7.81640625" style="3" customWidth="1"/>
    <col min="4377" max="4378" width="9.08984375" style="3" customWidth="1"/>
    <col min="4379" max="4608" width="8.6328125" style="3"/>
    <col min="4609" max="4609" width="9.1796875" style="3" customWidth="1"/>
    <col min="4610" max="4631" width="9.08984375" style="3" customWidth="1"/>
    <col min="4632" max="4632" width="7.81640625" style="3" customWidth="1"/>
    <col min="4633" max="4634" width="9.08984375" style="3" customWidth="1"/>
    <col min="4635" max="4864" width="8.6328125" style="3"/>
    <col min="4865" max="4865" width="9.1796875" style="3" customWidth="1"/>
    <col min="4866" max="4887" width="9.08984375" style="3" customWidth="1"/>
    <col min="4888" max="4888" width="7.81640625" style="3" customWidth="1"/>
    <col min="4889" max="4890" width="9.08984375" style="3" customWidth="1"/>
    <col min="4891" max="5120" width="8.6328125" style="3"/>
    <col min="5121" max="5121" width="9.1796875" style="3" customWidth="1"/>
    <col min="5122" max="5143" width="9.08984375" style="3" customWidth="1"/>
    <col min="5144" max="5144" width="7.81640625" style="3" customWidth="1"/>
    <col min="5145" max="5146" width="9.08984375" style="3" customWidth="1"/>
    <col min="5147" max="5376" width="8.6328125" style="3"/>
    <col min="5377" max="5377" width="9.1796875" style="3" customWidth="1"/>
    <col min="5378" max="5399" width="9.08984375" style="3" customWidth="1"/>
    <col min="5400" max="5400" width="7.81640625" style="3" customWidth="1"/>
    <col min="5401" max="5402" width="9.08984375" style="3" customWidth="1"/>
    <col min="5403" max="5632" width="8.6328125" style="3"/>
    <col min="5633" max="5633" width="9.1796875" style="3" customWidth="1"/>
    <col min="5634" max="5655" width="9.08984375" style="3" customWidth="1"/>
    <col min="5656" max="5656" width="7.81640625" style="3" customWidth="1"/>
    <col min="5657" max="5658" width="9.08984375" style="3" customWidth="1"/>
    <col min="5659" max="5888" width="8.6328125" style="3"/>
    <col min="5889" max="5889" width="9.1796875" style="3" customWidth="1"/>
    <col min="5890" max="5911" width="9.08984375" style="3" customWidth="1"/>
    <col min="5912" max="5912" width="7.81640625" style="3" customWidth="1"/>
    <col min="5913" max="5914" width="9.08984375" style="3" customWidth="1"/>
    <col min="5915" max="6144" width="8.6328125" style="3"/>
    <col min="6145" max="6145" width="9.1796875" style="3" customWidth="1"/>
    <col min="6146" max="6167" width="9.08984375" style="3" customWidth="1"/>
    <col min="6168" max="6168" width="7.81640625" style="3" customWidth="1"/>
    <col min="6169" max="6170" width="9.08984375" style="3" customWidth="1"/>
    <col min="6171" max="6400" width="8.6328125" style="3"/>
    <col min="6401" max="6401" width="9.1796875" style="3" customWidth="1"/>
    <col min="6402" max="6423" width="9.08984375" style="3" customWidth="1"/>
    <col min="6424" max="6424" width="7.81640625" style="3" customWidth="1"/>
    <col min="6425" max="6426" width="9.08984375" style="3" customWidth="1"/>
    <col min="6427" max="6656" width="8.6328125" style="3"/>
    <col min="6657" max="6657" width="9.1796875" style="3" customWidth="1"/>
    <col min="6658" max="6679" width="9.08984375" style="3" customWidth="1"/>
    <col min="6680" max="6680" width="7.81640625" style="3" customWidth="1"/>
    <col min="6681" max="6682" width="9.08984375" style="3" customWidth="1"/>
    <col min="6683" max="6912" width="8.6328125" style="3"/>
    <col min="6913" max="6913" width="9.1796875" style="3" customWidth="1"/>
    <col min="6914" max="6935" width="9.08984375" style="3" customWidth="1"/>
    <col min="6936" max="6936" width="7.81640625" style="3" customWidth="1"/>
    <col min="6937" max="6938" width="9.08984375" style="3" customWidth="1"/>
    <col min="6939" max="7168" width="8.6328125" style="3"/>
    <col min="7169" max="7169" width="9.1796875" style="3" customWidth="1"/>
    <col min="7170" max="7191" width="9.08984375" style="3" customWidth="1"/>
    <col min="7192" max="7192" width="7.81640625" style="3" customWidth="1"/>
    <col min="7193" max="7194" width="9.08984375" style="3" customWidth="1"/>
    <col min="7195" max="7424" width="8.6328125" style="3"/>
    <col min="7425" max="7425" width="9.1796875" style="3" customWidth="1"/>
    <col min="7426" max="7447" width="9.08984375" style="3" customWidth="1"/>
    <col min="7448" max="7448" width="7.81640625" style="3" customWidth="1"/>
    <col min="7449" max="7450" width="9.08984375" style="3" customWidth="1"/>
    <col min="7451" max="7680" width="8.6328125" style="3"/>
    <col min="7681" max="7681" width="9.1796875" style="3" customWidth="1"/>
    <col min="7682" max="7703" width="9.08984375" style="3" customWidth="1"/>
    <col min="7704" max="7704" width="7.81640625" style="3" customWidth="1"/>
    <col min="7705" max="7706" width="9.08984375" style="3" customWidth="1"/>
    <col min="7707" max="7936" width="8.6328125" style="3"/>
    <col min="7937" max="7937" width="9.1796875" style="3" customWidth="1"/>
    <col min="7938" max="7959" width="9.08984375" style="3" customWidth="1"/>
    <col min="7960" max="7960" width="7.81640625" style="3" customWidth="1"/>
    <col min="7961" max="7962" width="9.08984375" style="3" customWidth="1"/>
    <col min="7963" max="8192" width="8.6328125" style="3"/>
    <col min="8193" max="8193" width="9.1796875" style="3" customWidth="1"/>
    <col min="8194" max="8215" width="9.08984375" style="3" customWidth="1"/>
    <col min="8216" max="8216" width="7.81640625" style="3" customWidth="1"/>
    <col min="8217" max="8218" width="9.08984375" style="3" customWidth="1"/>
    <col min="8219" max="8448" width="8.6328125" style="3"/>
    <col min="8449" max="8449" width="9.1796875" style="3" customWidth="1"/>
    <col min="8450" max="8471" width="9.08984375" style="3" customWidth="1"/>
    <col min="8472" max="8472" width="7.81640625" style="3" customWidth="1"/>
    <col min="8473" max="8474" width="9.08984375" style="3" customWidth="1"/>
    <col min="8475" max="8704" width="8.6328125" style="3"/>
    <col min="8705" max="8705" width="9.1796875" style="3" customWidth="1"/>
    <col min="8706" max="8727" width="9.08984375" style="3" customWidth="1"/>
    <col min="8728" max="8728" width="7.81640625" style="3" customWidth="1"/>
    <col min="8729" max="8730" width="9.08984375" style="3" customWidth="1"/>
    <col min="8731" max="8960" width="8.6328125" style="3"/>
    <col min="8961" max="8961" width="9.1796875" style="3" customWidth="1"/>
    <col min="8962" max="8983" width="9.08984375" style="3" customWidth="1"/>
    <col min="8984" max="8984" width="7.81640625" style="3" customWidth="1"/>
    <col min="8985" max="8986" width="9.08984375" style="3" customWidth="1"/>
    <col min="8987" max="9216" width="8.6328125" style="3"/>
    <col min="9217" max="9217" width="9.1796875" style="3" customWidth="1"/>
    <col min="9218" max="9239" width="9.08984375" style="3" customWidth="1"/>
    <col min="9240" max="9240" width="7.81640625" style="3" customWidth="1"/>
    <col min="9241" max="9242" width="9.08984375" style="3" customWidth="1"/>
    <col min="9243" max="9472" width="8.6328125" style="3"/>
    <col min="9473" max="9473" width="9.1796875" style="3" customWidth="1"/>
    <col min="9474" max="9495" width="9.08984375" style="3" customWidth="1"/>
    <col min="9496" max="9496" width="7.81640625" style="3" customWidth="1"/>
    <col min="9497" max="9498" width="9.08984375" style="3" customWidth="1"/>
    <col min="9499" max="9728" width="8.6328125" style="3"/>
    <col min="9729" max="9729" width="9.1796875" style="3" customWidth="1"/>
    <col min="9730" max="9751" width="9.08984375" style="3" customWidth="1"/>
    <col min="9752" max="9752" width="7.81640625" style="3" customWidth="1"/>
    <col min="9753" max="9754" width="9.08984375" style="3" customWidth="1"/>
    <col min="9755" max="9984" width="8.6328125" style="3"/>
    <col min="9985" max="9985" width="9.1796875" style="3" customWidth="1"/>
    <col min="9986" max="10007" width="9.08984375" style="3" customWidth="1"/>
    <col min="10008" max="10008" width="7.81640625" style="3" customWidth="1"/>
    <col min="10009" max="10010" width="9.08984375" style="3" customWidth="1"/>
    <col min="10011" max="10240" width="8.6328125" style="3"/>
    <col min="10241" max="10241" width="9.1796875" style="3" customWidth="1"/>
    <col min="10242" max="10263" width="9.08984375" style="3" customWidth="1"/>
    <col min="10264" max="10264" width="7.81640625" style="3" customWidth="1"/>
    <col min="10265" max="10266" width="9.08984375" style="3" customWidth="1"/>
    <col min="10267" max="10496" width="8.6328125" style="3"/>
    <col min="10497" max="10497" width="9.1796875" style="3" customWidth="1"/>
    <col min="10498" max="10519" width="9.08984375" style="3" customWidth="1"/>
    <col min="10520" max="10520" width="7.81640625" style="3" customWidth="1"/>
    <col min="10521" max="10522" width="9.08984375" style="3" customWidth="1"/>
    <col min="10523" max="10752" width="8.6328125" style="3"/>
    <col min="10753" max="10753" width="9.1796875" style="3" customWidth="1"/>
    <col min="10754" max="10775" width="9.08984375" style="3" customWidth="1"/>
    <col min="10776" max="10776" width="7.81640625" style="3" customWidth="1"/>
    <col min="10777" max="10778" width="9.08984375" style="3" customWidth="1"/>
    <col min="10779" max="11008" width="8.6328125" style="3"/>
    <col min="11009" max="11009" width="9.1796875" style="3" customWidth="1"/>
    <col min="11010" max="11031" width="9.08984375" style="3" customWidth="1"/>
    <col min="11032" max="11032" width="7.81640625" style="3" customWidth="1"/>
    <col min="11033" max="11034" width="9.08984375" style="3" customWidth="1"/>
    <col min="11035" max="11264" width="8.6328125" style="3"/>
    <col min="11265" max="11265" width="9.1796875" style="3" customWidth="1"/>
    <col min="11266" max="11287" width="9.08984375" style="3" customWidth="1"/>
    <col min="11288" max="11288" width="7.81640625" style="3" customWidth="1"/>
    <col min="11289" max="11290" width="9.08984375" style="3" customWidth="1"/>
    <col min="11291" max="11520" width="8.6328125" style="3"/>
    <col min="11521" max="11521" width="9.1796875" style="3" customWidth="1"/>
    <col min="11522" max="11543" width="9.08984375" style="3" customWidth="1"/>
    <col min="11544" max="11544" width="7.81640625" style="3" customWidth="1"/>
    <col min="11545" max="11546" width="9.08984375" style="3" customWidth="1"/>
    <col min="11547" max="11776" width="8.6328125" style="3"/>
    <col min="11777" max="11777" width="9.1796875" style="3" customWidth="1"/>
    <col min="11778" max="11799" width="9.08984375" style="3" customWidth="1"/>
    <col min="11800" max="11800" width="7.81640625" style="3" customWidth="1"/>
    <col min="11801" max="11802" width="9.08984375" style="3" customWidth="1"/>
    <col min="11803" max="12032" width="8.6328125" style="3"/>
    <col min="12033" max="12033" width="9.1796875" style="3" customWidth="1"/>
    <col min="12034" max="12055" width="9.08984375" style="3" customWidth="1"/>
    <col min="12056" max="12056" width="7.81640625" style="3" customWidth="1"/>
    <col min="12057" max="12058" width="9.08984375" style="3" customWidth="1"/>
    <col min="12059" max="12288" width="8.6328125" style="3"/>
    <col min="12289" max="12289" width="9.1796875" style="3" customWidth="1"/>
    <col min="12290" max="12311" width="9.08984375" style="3" customWidth="1"/>
    <col min="12312" max="12312" width="7.81640625" style="3" customWidth="1"/>
    <col min="12313" max="12314" width="9.08984375" style="3" customWidth="1"/>
    <col min="12315" max="12544" width="8.6328125" style="3"/>
    <col min="12545" max="12545" width="9.1796875" style="3" customWidth="1"/>
    <col min="12546" max="12567" width="9.08984375" style="3" customWidth="1"/>
    <col min="12568" max="12568" width="7.81640625" style="3" customWidth="1"/>
    <col min="12569" max="12570" width="9.08984375" style="3" customWidth="1"/>
    <col min="12571" max="12800" width="8.6328125" style="3"/>
    <col min="12801" max="12801" width="9.1796875" style="3" customWidth="1"/>
    <col min="12802" max="12823" width="9.08984375" style="3" customWidth="1"/>
    <col min="12824" max="12824" width="7.81640625" style="3" customWidth="1"/>
    <col min="12825" max="12826" width="9.08984375" style="3" customWidth="1"/>
    <col min="12827" max="13056" width="8.6328125" style="3"/>
    <col min="13057" max="13057" width="9.1796875" style="3" customWidth="1"/>
    <col min="13058" max="13079" width="9.08984375" style="3" customWidth="1"/>
    <col min="13080" max="13080" width="7.81640625" style="3" customWidth="1"/>
    <col min="13081" max="13082" width="9.08984375" style="3" customWidth="1"/>
    <col min="13083" max="13312" width="8.6328125" style="3"/>
    <col min="13313" max="13313" width="9.1796875" style="3" customWidth="1"/>
    <col min="13314" max="13335" width="9.08984375" style="3" customWidth="1"/>
    <col min="13336" max="13336" width="7.81640625" style="3" customWidth="1"/>
    <col min="13337" max="13338" width="9.08984375" style="3" customWidth="1"/>
    <col min="13339" max="13568" width="8.6328125" style="3"/>
    <col min="13569" max="13569" width="9.1796875" style="3" customWidth="1"/>
    <col min="13570" max="13591" width="9.08984375" style="3" customWidth="1"/>
    <col min="13592" max="13592" width="7.81640625" style="3" customWidth="1"/>
    <col min="13593" max="13594" width="9.08984375" style="3" customWidth="1"/>
    <col min="13595" max="13824" width="8.6328125" style="3"/>
    <col min="13825" max="13825" width="9.1796875" style="3" customWidth="1"/>
    <col min="13826" max="13847" width="9.08984375" style="3" customWidth="1"/>
    <col min="13848" max="13848" width="7.81640625" style="3" customWidth="1"/>
    <col min="13849" max="13850" width="9.08984375" style="3" customWidth="1"/>
    <col min="13851" max="14080" width="8.6328125" style="3"/>
    <col min="14081" max="14081" width="9.1796875" style="3" customWidth="1"/>
    <col min="14082" max="14103" width="9.08984375" style="3" customWidth="1"/>
    <col min="14104" max="14104" width="7.81640625" style="3" customWidth="1"/>
    <col min="14105" max="14106" width="9.08984375" style="3" customWidth="1"/>
    <col min="14107" max="14336" width="8.6328125" style="3"/>
    <col min="14337" max="14337" width="9.1796875" style="3" customWidth="1"/>
    <col min="14338" max="14359" width="9.08984375" style="3" customWidth="1"/>
    <col min="14360" max="14360" width="7.81640625" style="3" customWidth="1"/>
    <col min="14361" max="14362" width="9.08984375" style="3" customWidth="1"/>
    <col min="14363" max="14592" width="8.6328125" style="3"/>
    <col min="14593" max="14593" width="9.1796875" style="3" customWidth="1"/>
    <col min="14594" max="14615" width="9.08984375" style="3" customWidth="1"/>
    <col min="14616" max="14616" width="7.81640625" style="3" customWidth="1"/>
    <col min="14617" max="14618" width="9.08984375" style="3" customWidth="1"/>
    <col min="14619" max="14848" width="8.6328125" style="3"/>
    <col min="14849" max="14849" width="9.1796875" style="3" customWidth="1"/>
    <col min="14850" max="14871" width="9.08984375" style="3" customWidth="1"/>
    <col min="14872" max="14872" width="7.81640625" style="3" customWidth="1"/>
    <col min="14873" max="14874" width="9.08984375" style="3" customWidth="1"/>
    <col min="14875" max="15104" width="8.6328125" style="3"/>
    <col min="15105" max="15105" width="9.1796875" style="3" customWidth="1"/>
    <col min="15106" max="15127" width="9.08984375" style="3" customWidth="1"/>
    <col min="15128" max="15128" width="7.81640625" style="3" customWidth="1"/>
    <col min="15129" max="15130" width="9.08984375" style="3" customWidth="1"/>
    <col min="15131" max="15360" width="8.6328125" style="3"/>
    <col min="15361" max="15361" width="9.1796875" style="3" customWidth="1"/>
    <col min="15362" max="15383" width="9.08984375" style="3" customWidth="1"/>
    <col min="15384" max="15384" width="7.81640625" style="3" customWidth="1"/>
    <col min="15385" max="15386" width="9.08984375" style="3" customWidth="1"/>
    <col min="15387" max="15616" width="8.6328125" style="3"/>
    <col min="15617" max="15617" width="9.1796875" style="3" customWidth="1"/>
    <col min="15618" max="15639" width="9.08984375" style="3" customWidth="1"/>
    <col min="15640" max="15640" width="7.81640625" style="3" customWidth="1"/>
    <col min="15641" max="15642" width="9.08984375" style="3" customWidth="1"/>
    <col min="15643" max="15872" width="8.6328125" style="3"/>
    <col min="15873" max="15873" width="9.1796875" style="3" customWidth="1"/>
    <col min="15874" max="15895" width="9.08984375" style="3" customWidth="1"/>
    <col min="15896" max="15896" width="7.81640625" style="3" customWidth="1"/>
    <col min="15897" max="15898" width="9.08984375" style="3" customWidth="1"/>
    <col min="15899" max="16128" width="8.6328125" style="3"/>
    <col min="16129" max="16129" width="9.1796875" style="3" customWidth="1"/>
    <col min="16130" max="16151" width="9.08984375" style="3" customWidth="1"/>
    <col min="16152" max="16152" width="7.81640625" style="3" customWidth="1"/>
    <col min="16153" max="16154" width="9.08984375" style="3" customWidth="1"/>
    <col min="16155" max="16384" width="8.6328125" style="3"/>
  </cols>
  <sheetData>
    <row r="1" spans="1:40" x14ac:dyDescent="0.4">
      <c r="B1" s="5"/>
      <c r="C1" s="5"/>
      <c r="D1" s="5"/>
      <c r="M1" s="6"/>
    </row>
    <row r="2" spans="1:40" x14ac:dyDescent="0.4">
      <c r="B2" s="5"/>
      <c r="C2" s="7"/>
      <c r="D2" s="5"/>
      <c r="J2" s="8"/>
      <c r="M2" s="6"/>
    </row>
    <row r="3" spans="1:40" ht="17.399999999999999" customHeight="1" x14ac:dyDescent="0.4">
      <c r="B3" s="5"/>
      <c r="C3" s="5"/>
      <c r="D3" s="5"/>
      <c r="M3" s="6"/>
      <c r="V3" s="90" t="s">
        <v>28</v>
      </c>
      <c r="W3" s="90"/>
      <c r="X3" s="90"/>
      <c r="Y3" s="91"/>
      <c r="Z3" s="4">
        <v>75</v>
      </c>
      <c r="AN3" s="4">
        <f>(Z3+Z4)/2-Z5</f>
        <v>50</v>
      </c>
    </row>
    <row r="4" spans="1:40" ht="17.399999999999999" customHeight="1" x14ac:dyDescent="0.4">
      <c r="B4" s="5"/>
      <c r="C4" s="5"/>
      <c r="D4" s="5"/>
      <c r="M4" s="6"/>
      <c r="V4" s="90" t="s">
        <v>27</v>
      </c>
      <c r="W4" s="90"/>
      <c r="X4" s="90"/>
      <c r="Y4" s="91"/>
      <c r="Z4" s="4">
        <v>65</v>
      </c>
      <c r="AN4" s="9">
        <f>Z7*(1+Z8)</f>
        <v>1050</v>
      </c>
    </row>
    <row r="5" spans="1:40" ht="17.399999999999999" customHeight="1" x14ac:dyDescent="0.4">
      <c r="C5" s="10"/>
      <c r="D5" s="10"/>
      <c r="E5" s="10"/>
      <c r="F5" s="10"/>
      <c r="G5" s="10"/>
      <c r="H5" s="10"/>
      <c r="I5" s="10"/>
      <c r="M5" s="6"/>
      <c r="N5" s="6"/>
      <c r="V5" s="90" t="s">
        <v>26</v>
      </c>
      <c r="W5" s="90"/>
      <c r="X5" s="90"/>
      <c r="Y5" s="91"/>
      <c r="Z5" s="4">
        <v>20</v>
      </c>
      <c r="AN5" s="9">
        <f>Z7*(1-Z9)</f>
        <v>1000</v>
      </c>
    </row>
    <row r="6" spans="1:40" ht="17.399999999999999" customHeight="1" x14ac:dyDescent="0.4">
      <c r="I6" s="10"/>
      <c r="J6" s="118" t="s">
        <v>25</v>
      </c>
      <c r="K6" s="118"/>
      <c r="L6" s="118"/>
      <c r="M6" s="118"/>
      <c r="N6" s="118"/>
      <c r="O6" s="118"/>
      <c r="P6" s="118"/>
      <c r="Q6" s="118"/>
      <c r="R6" s="118"/>
      <c r="V6" s="11"/>
      <c r="W6" s="11"/>
      <c r="X6" s="11"/>
      <c r="Y6" s="11"/>
    </row>
    <row r="7" spans="1:40" ht="17.399999999999999" customHeight="1" x14ac:dyDescent="0.4">
      <c r="I7" s="10"/>
      <c r="J7" s="118"/>
      <c r="K7" s="118"/>
      <c r="L7" s="118"/>
      <c r="M7" s="118"/>
      <c r="N7" s="118"/>
      <c r="O7" s="118"/>
      <c r="P7" s="118"/>
      <c r="Q7" s="118"/>
      <c r="R7" s="118"/>
      <c r="S7" s="12"/>
      <c r="T7" s="12"/>
      <c r="U7" s="12"/>
      <c r="V7" s="90" t="s">
        <v>24</v>
      </c>
      <c r="W7" s="90"/>
      <c r="X7" s="90"/>
      <c r="Y7" s="91"/>
      <c r="Z7" s="1">
        <v>1000</v>
      </c>
      <c r="AK7" s="13"/>
    </row>
    <row r="8" spans="1:40" ht="17.399999999999999" customHeight="1" x14ac:dyDescent="0.4">
      <c r="I8" s="10"/>
      <c r="J8" s="119" t="s">
        <v>23</v>
      </c>
      <c r="K8" s="119"/>
      <c r="L8" s="119"/>
      <c r="M8" s="119"/>
      <c r="N8" s="119"/>
      <c r="O8" s="119"/>
      <c r="P8" s="119"/>
      <c r="Q8" s="119"/>
      <c r="R8" s="119"/>
      <c r="S8" s="12"/>
      <c r="T8" s="12"/>
      <c r="U8" s="12"/>
      <c r="V8" s="90" t="s">
        <v>29</v>
      </c>
      <c r="W8" s="90"/>
      <c r="X8" s="90"/>
      <c r="Y8" s="91"/>
      <c r="Z8" s="2">
        <v>0.05</v>
      </c>
    </row>
    <row r="9" spans="1:40" ht="17.399999999999999" customHeight="1" x14ac:dyDescent="0.4">
      <c r="I9" s="10"/>
      <c r="S9" s="14"/>
      <c r="T9" s="14"/>
      <c r="U9" s="14"/>
      <c r="V9" s="90" t="s">
        <v>30</v>
      </c>
      <c r="W9" s="90"/>
      <c r="X9" s="90"/>
      <c r="Y9" s="91"/>
      <c r="Z9" s="2">
        <v>0</v>
      </c>
    </row>
    <row r="10" spans="1:40" ht="17.399999999999999" customHeight="1" x14ac:dyDescent="0.4">
      <c r="I10" s="10"/>
      <c r="L10" s="15"/>
      <c r="M10" s="16"/>
      <c r="N10" s="16"/>
      <c r="O10" s="16"/>
      <c r="P10" s="16"/>
      <c r="Q10" s="16"/>
      <c r="R10" s="16"/>
      <c r="S10" s="16"/>
      <c r="T10" s="16"/>
      <c r="U10" s="16"/>
      <c r="V10" s="90" t="s">
        <v>22</v>
      </c>
      <c r="W10" s="90"/>
      <c r="X10" s="90"/>
      <c r="Y10" s="91"/>
      <c r="Z10" s="1">
        <v>500</v>
      </c>
      <c r="AK10" s="9"/>
    </row>
    <row r="11" spans="1:40" x14ac:dyDescent="0.4">
      <c r="I11" s="10"/>
      <c r="M11" s="17"/>
      <c r="N11" s="17"/>
      <c r="O11" s="17"/>
      <c r="P11" s="17"/>
      <c r="Q11" s="17"/>
      <c r="R11" s="17"/>
      <c r="S11" s="17"/>
      <c r="T11" s="17"/>
      <c r="U11" s="17"/>
      <c r="V11" s="17"/>
      <c r="W11" s="17"/>
      <c r="X11" s="17"/>
      <c r="AK11" s="9"/>
    </row>
    <row r="12" spans="1:40" ht="18" thickBot="1" x14ac:dyDescent="0.45">
      <c r="I12" s="10"/>
      <c r="AK12" s="9"/>
    </row>
    <row r="13" spans="1:40" ht="18" customHeight="1" x14ac:dyDescent="0.4">
      <c r="A13" s="18"/>
      <c r="B13" s="92" t="s">
        <v>21</v>
      </c>
      <c r="C13" s="94" t="s">
        <v>20</v>
      </c>
      <c r="D13" s="120" t="s">
        <v>19</v>
      </c>
      <c r="E13" s="121"/>
      <c r="F13" s="121"/>
      <c r="G13" s="121"/>
      <c r="H13" s="121"/>
      <c r="I13" s="121"/>
      <c r="J13" s="121"/>
      <c r="K13" s="121"/>
      <c r="L13" s="121"/>
      <c r="M13" s="121"/>
      <c r="N13" s="121"/>
      <c r="O13" s="121"/>
      <c r="P13" s="121"/>
      <c r="Q13" s="121"/>
      <c r="R13" s="121"/>
      <c r="S13" s="121"/>
      <c r="T13" s="121"/>
      <c r="U13" s="121"/>
      <c r="V13" s="121"/>
      <c r="W13" s="121"/>
      <c r="X13" s="121"/>
      <c r="Y13" s="121"/>
      <c r="Z13" s="122"/>
      <c r="AK13" s="9"/>
    </row>
    <row r="14" spans="1:40" ht="18" customHeight="1" thickBot="1" x14ac:dyDescent="0.45">
      <c r="A14" s="18"/>
      <c r="B14" s="93"/>
      <c r="C14" s="95"/>
      <c r="D14" s="19">
        <v>80</v>
      </c>
      <c r="E14" s="19">
        <v>90</v>
      </c>
      <c r="F14" s="19">
        <v>100</v>
      </c>
      <c r="G14" s="19">
        <v>110</v>
      </c>
      <c r="H14" s="19">
        <v>120</v>
      </c>
      <c r="I14" s="19">
        <v>130</v>
      </c>
      <c r="J14" s="19">
        <v>140</v>
      </c>
      <c r="K14" s="19">
        <v>150</v>
      </c>
      <c r="L14" s="19">
        <v>160</v>
      </c>
      <c r="M14" s="19">
        <v>170</v>
      </c>
      <c r="N14" s="19">
        <v>180</v>
      </c>
      <c r="O14" s="19">
        <v>190</v>
      </c>
      <c r="P14" s="19">
        <v>200</v>
      </c>
      <c r="Q14" s="19">
        <v>210</v>
      </c>
      <c r="R14" s="19">
        <v>220</v>
      </c>
      <c r="S14" s="19">
        <v>230</v>
      </c>
      <c r="T14" s="19">
        <v>240</v>
      </c>
      <c r="U14" s="19">
        <v>250</v>
      </c>
      <c r="V14" s="19">
        <v>260</v>
      </c>
      <c r="W14" s="19">
        <v>270</v>
      </c>
      <c r="X14" s="19">
        <v>280</v>
      </c>
      <c r="Y14" s="19">
        <v>290</v>
      </c>
      <c r="Z14" s="20">
        <v>300</v>
      </c>
      <c r="AK14" s="9"/>
    </row>
    <row r="15" spans="1:40" ht="18" customHeight="1" x14ac:dyDescent="0.4">
      <c r="A15" s="18"/>
      <c r="B15" s="96">
        <v>22</v>
      </c>
      <c r="C15" s="21">
        <v>9</v>
      </c>
      <c r="D15" s="22">
        <f t="shared" ref="D15:Z15" si="0">(D$14-$F96)*$I96*(($AN$3/50)^$J96)</f>
        <v>179.42154696132593</v>
      </c>
      <c r="E15" s="22">
        <f t="shared" si="0"/>
        <v>210.78895027624307</v>
      </c>
      <c r="F15" s="22">
        <f t="shared" si="0"/>
        <v>242.15635359116018</v>
      </c>
      <c r="G15" s="22">
        <f t="shared" si="0"/>
        <v>273.52375690607732</v>
      </c>
      <c r="H15" s="22">
        <f t="shared" si="0"/>
        <v>304.89116022099444</v>
      </c>
      <c r="I15" s="22">
        <f t="shared" si="0"/>
        <v>336.25856353591161</v>
      </c>
      <c r="J15" s="22">
        <f t="shared" si="0"/>
        <v>367.62596685082872</v>
      </c>
      <c r="K15" s="22">
        <f t="shared" si="0"/>
        <v>398.99337016574583</v>
      </c>
      <c r="L15" s="22">
        <f t="shared" si="0"/>
        <v>430.36077348066294</v>
      </c>
      <c r="M15" s="22">
        <f t="shared" si="0"/>
        <v>461.72817679558011</v>
      </c>
      <c r="N15" s="22">
        <f t="shared" si="0"/>
        <v>493.09558011049722</v>
      </c>
      <c r="O15" s="22">
        <f t="shared" si="0"/>
        <v>524.46298342541434</v>
      </c>
      <c r="P15" s="22">
        <f t="shared" si="0"/>
        <v>555.83038674033151</v>
      </c>
      <c r="Q15" s="22">
        <f t="shared" si="0"/>
        <v>587.19779005524856</v>
      </c>
      <c r="R15" s="22">
        <f t="shared" si="0"/>
        <v>618.56519337016573</v>
      </c>
      <c r="S15" s="22">
        <f t="shared" si="0"/>
        <v>649.9325966850829</v>
      </c>
      <c r="T15" s="22">
        <f t="shared" si="0"/>
        <v>681.3</v>
      </c>
      <c r="U15" s="22">
        <f t="shared" si="0"/>
        <v>712.66740331491712</v>
      </c>
      <c r="V15" s="22">
        <f t="shared" si="0"/>
        <v>744.03480662983429</v>
      </c>
      <c r="W15" s="22">
        <f t="shared" si="0"/>
        <v>775.40220994475135</v>
      </c>
      <c r="X15" s="22">
        <f t="shared" si="0"/>
        <v>806.76961325966852</v>
      </c>
      <c r="Y15" s="22">
        <f t="shared" si="0"/>
        <v>838.13701657458569</v>
      </c>
      <c r="Z15" s="23">
        <f t="shared" si="0"/>
        <v>869.50441988950274</v>
      </c>
      <c r="AK15" s="9"/>
    </row>
    <row r="16" spans="1:40" ht="18" customHeight="1" thickBot="1" x14ac:dyDescent="0.45">
      <c r="A16" s="18"/>
      <c r="B16" s="97"/>
      <c r="C16" s="24">
        <v>15</v>
      </c>
      <c r="D16" s="25">
        <f t="shared" ref="D16:Z16" si="1">(D$14-$F97)*$I97*(($AN$3/50)^$J97)</f>
        <v>256.11108033240998</v>
      </c>
      <c r="E16" s="25">
        <f t="shared" si="1"/>
        <v>301.36038781163433</v>
      </c>
      <c r="F16" s="25">
        <f t="shared" si="1"/>
        <v>346.60969529085872</v>
      </c>
      <c r="G16" s="25">
        <f t="shared" si="1"/>
        <v>391.85900277008312</v>
      </c>
      <c r="H16" s="25">
        <f t="shared" si="1"/>
        <v>437.10831024930752</v>
      </c>
      <c r="I16" s="25">
        <f t="shared" si="1"/>
        <v>482.35761772853186</v>
      </c>
      <c r="J16" s="25">
        <f t="shared" si="1"/>
        <v>527.60692520775626</v>
      </c>
      <c r="K16" s="25">
        <f t="shared" si="1"/>
        <v>572.85623268698066</v>
      </c>
      <c r="L16" s="25">
        <f t="shared" si="1"/>
        <v>618.10554016620506</v>
      </c>
      <c r="M16" s="25">
        <f t="shared" si="1"/>
        <v>663.35484764542934</v>
      </c>
      <c r="N16" s="25">
        <f t="shared" si="1"/>
        <v>708.60415512465374</v>
      </c>
      <c r="O16" s="25">
        <f t="shared" si="1"/>
        <v>753.85346260387814</v>
      </c>
      <c r="P16" s="25">
        <f t="shared" si="1"/>
        <v>799.10277008310254</v>
      </c>
      <c r="Q16" s="25">
        <f t="shared" si="1"/>
        <v>844.35207756232694</v>
      </c>
      <c r="R16" s="25">
        <f t="shared" si="1"/>
        <v>889.60138504155134</v>
      </c>
      <c r="S16" s="25">
        <f t="shared" si="1"/>
        <v>934.85069252077574</v>
      </c>
      <c r="T16" s="25">
        <f t="shared" si="1"/>
        <v>980.1</v>
      </c>
      <c r="U16" s="25">
        <f t="shared" si="1"/>
        <v>1025.3493074792245</v>
      </c>
      <c r="V16" s="25">
        <f t="shared" si="1"/>
        <v>1070.5986149584489</v>
      </c>
      <c r="W16" s="25">
        <f t="shared" si="1"/>
        <v>1115.8479224376731</v>
      </c>
      <c r="X16" s="25">
        <f t="shared" si="1"/>
        <v>1161.0972299168977</v>
      </c>
      <c r="Y16" s="25">
        <f t="shared" si="1"/>
        <v>1206.3465373961221</v>
      </c>
      <c r="Z16" s="26">
        <f t="shared" si="1"/>
        <v>1251.5958448753465</v>
      </c>
      <c r="AK16" s="9"/>
    </row>
    <row r="17" spans="1:37" ht="18" customHeight="1" x14ac:dyDescent="0.4">
      <c r="A17" s="18"/>
      <c r="B17" s="98">
        <v>32</v>
      </c>
      <c r="C17" s="27">
        <v>9</v>
      </c>
      <c r="D17" s="28">
        <f t="shared" ref="D17:Z17" si="2">(D$14-$F98)*$I98*(($AN$3/50)^$J98)</f>
        <v>242.66281147155615</v>
      </c>
      <c r="E17" s="28">
        <f t="shared" si="2"/>
        <v>288.70888575458389</v>
      </c>
      <c r="F17" s="28">
        <f t="shared" si="2"/>
        <v>334.75496003761162</v>
      </c>
      <c r="G17" s="28">
        <f t="shared" si="2"/>
        <v>380.80103432063936</v>
      </c>
      <c r="H17" s="28">
        <f t="shared" si="2"/>
        <v>426.8471086036671</v>
      </c>
      <c r="I17" s="28">
        <f t="shared" si="2"/>
        <v>472.89318288669489</v>
      </c>
      <c r="J17" s="28">
        <f t="shared" si="2"/>
        <v>518.93925716972262</v>
      </c>
      <c r="K17" s="28">
        <f t="shared" si="2"/>
        <v>564.9853314527503</v>
      </c>
      <c r="L17" s="28">
        <f t="shared" si="2"/>
        <v>611.03140573577809</v>
      </c>
      <c r="M17" s="28">
        <f t="shared" si="2"/>
        <v>657.07748001880589</v>
      </c>
      <c r="N17" s="28">
        <f t="shared" si="2"/>
        <v>703.12355430183356</v>
      </c>
      <c r="O17" s="28">
        <f t="shared" si="2"/>
        <v>749.16962858486136</v>
      </c>
      <c r="P17" s="28">
        <f t="shared" si="2"/>
        <v>795.21570286788904</v>
      </c>
      <c r="Q17" s="28">
        <f t="shared" si="2"/>
        <v>841.26177715091683</v>
      </c>
      <c r="R17" s="28">
        <f t="shared" si="2"/>
        <v>887.30785143394451</v>
      </c>
      <c r="S17" s="28">
        <f t="shared" si="2"/>
        <v>933.3539257169723</v>
      </c>
      <c r="T17" s="28">
        <f t="shared" si="2"/>
        <v>979.4</v>
      </c>
      <c r="U17" s="28">
        <f t="shared" si="2"/>
        <v>1025.4460742830279</v>
      </c>
      <c r="V17" s="28">
        <f t="shared" si="2"/>
        <v>1071.4921485660554</v>
      </c>
      <c r="W17" s="28">
        <f t="shared" si="2"/>
        <v>1117.5382228490832</v>
      </c>
      <c r="X17" s="28">
        <f t="shared" si="2"/>
        <v>1163.584297132111</v>
      </c>
      <c r="Y17" s="28">
        <f t="shared" si="2"/>
        <v>1209.6303714151388</v>
      </c>
      <c r="Z17" s="29">
        <f t="shared" si="2"/>
        <v>1255.6764456981664</v>
      </c>
      <c r="AK17" s="9"/>
    </row>
    <row r="18" spans="1:37" ht="18" customHeight="1" x14ac:dyDescent="0.4">
      <c r="A18" s="18"/>
      <c r="B18" s="99"/>
      <c r="C18" s="30">
        <v>11</v>
      </c>
      <c r="D18" s="31">
        <f t="shared" ref="D18:Z18" si="3">(D$14-$F99)*$I99*(($AN$3/50)^$J99)</f>
        <v>252.04434537775691</v>
      </c>
      <c r="E18" s="31">
        <f t="shared" si="3"/>
        <v>299.51032379164707</v>
      </c>
      <c r="F18" s="31">
        <f t="shared" si="3"/>
        <v>346.97630220553731</v>
      </c>
      <c r="G18" s="31">
        <f t="shared" si="3"/>
        <v>394.44228061942749</v>
      </c>
      <c r="H18" s="31">
        <f t="shared" si="3"/>
        <v>441.90825903331768</v>
      </c>
      <c r="I18" s="31">
        <f t="shared" si="3"/>
        <v>489.37423744720786</v>
      </c>
      <c r="J18" s="31">
        <f t="shared" si="3"/>
        <v>536.84021586109805</v>
      </c>
      <c r="K18" s="31">
        <f t="shared" si="3"/>
        <v>584.30619427498823</v>
      </c>
      <c r="L18" s="31">
        <f t="shared" si="3"/>
        <v>631.77217268887841</v>
      </c>
      <c r="M18" s="31">
        <f t="shared" si="3"/>
        <v>679.2381511027686</v>
      </c>
      <c r="N18" s="31">
        <f t="shared" si="3"/>
        <v>726.70412951665878</v>
      </c>
      <c r="O18" s="31">
        <f t="shared" si="3"/>
        <v>774.17010793054897</v>
      </c>
      <c r="P18" s="31">
        <f t="shared" si="3"/>
        <v>821.63608634443926</v>
      </c>
      <c r="Q18" s="31">
        <f t="shared" si="3"/>
        <v>869.10206475832945</v>
      </c>
      <c r="R18" s="31">
        <f t="shared" si="3"/>
        <v>916.56804317221963</v>
      </c>
      <c r="S18" s="31">
        <f t="shared" si="3"/>
        <v>964.03402158610982</v>
      </c>
      <c r="T18" s="31">
        <f t="shared" si="3"/>
        <v>1011.5</v>
      </c>
      <c r="U18" s="31">
        <f t="shared" si="3"/>
        <v>1058.9659784138901</v>
      </c>
      <c r="V18" s="31">
        <f t="shared" si="3"/>
        <v>1106.4319568277804</v>
      </c>
      <c r="W18" s="31">
        <f t="shared" si="3"/>
        <v>1153.8979352416707</v>
      </c>
      <c r="X18" s="31">
        <f t="shared" si="3"/>
        <v>1201.3639136555607</v>
      </c>
      <c r="Y18" s="31">
        <f t="shared" si="3"/>
        <v>1248.829892069451</v>
      </c>
      <c r="Z18" s="32">
        <f t="shared" si="3"/>
        <v>1296.2958704833413</v>
      </c>
      <c r="AK18" s="9"/>
    </row>
    <row r="19" spans="1:37" ht="18" customHeight="1" x14ac:dyDescent="0.4">
      <c r="A19" s="18"/>
      <c r="B19" s="99"/>
      <c r="C19" s="30">
        <v>15</v>
      </c>
      <c r="D19" s="31">
        <f t="shared" ref="D19:Z19" si="4">(D$14-$F100)*$I100*(($AN$3/50)^$J100)</f>
        <v>383.21660516605175</v>
      </c>
      <c r="E19" s="31">
        <f t="shared" si="4"/>
        <v>450.68431734317352</v>
      </c>
      <c r="F19" s="31">
        <f t="shared" si="4"/>
        <v>518.15202952029529</v>
      </c>
      <c r="G19" s="31">
        <f t="shared" si="4"/>
        <v>585.619741697417</v>
      </c>
      <c r="H19" s="31">
        <f t="shared" si="4"/>
        <v>653.08745387453882</v>
      </c>
      <c r="I19" s="31">
        <f t="shared" si="4"/>
        <v>720.55516605166054</v>
      </c>
      <c r="J19" s="31">
        <f t="shared" si="4"/>
        <v>788.02287822878236</v>
      </c>
      <c r="K19" s="31">
        <f t="shared" si="4"/>
        <v>855.49059040590407</v>
      </c>
      <c r="L19" s="31">
        <f t="shared" si="4"/>
        <v>922.9583025830259</v>
      </c>
      <c r="M19" s="31">
        <f t="shared" si="4"/>
        <v>990.42601476014761</v>
      </c>
      <c r="N19" s="31">
        <f t="shared" si="4"/>
        <v>1057.8937269372695</v>
      </c>
      <c r="O19" s="31">
        <f t="shared" si="4"/>
        <v>1125.3614391143913</v>
      </c>
      <c r="P19" s="31">
        <f t="shared" si="4"/>
        <v>1192.829151291513</v>
      </c>
      <c r="Q19" s="31">
        <f t="shared" si="4"/>
        <v>1260.2968634686347</v>
      </c>
      <c r="R19" s="31">
        <f t="shared" si="4"/>
        <v>1327.7645756457566</v>
      </c>
      <c r="S19" s="31">
        <f t="shared" si="4"/>
        <v>1395.2322878228783</v>
      </c>
      <c r="T19" s="31">
        <f t="shared" si="4"/>
        <v>1462.7</v>
      </c>
      <c r="U19" s="31">
        <f t="shared" si="4"/>
        <v>1530.1677121771218</v>
      </c>
      <c r="V19" s="31">
        <f t="shared" si="4"/>
        <v>1597.6354243542437</v>
      </c>
      <c r="W19" s="31">
        <f t="shared" si="4"/>
        <v>1665.1031365313654</v>
      </c>
      <c r="X19" s="31">
        <f t="shared" si="4"/>
        <v>1732.5708487084871</v>
      </c>
      <c r="Y19" s="31">
        <f t="shared" si="4"/>
        <v>1800.0385608856088</v>
      </c>
      <c r="Z19" s="32">
        <f t="shared" si="4"/>
        <v>1867.5062730627308</v>
      </c>
      <c r="AK19" s="9"/>
    </row>
    <row r="20" spans="1:37" ht="18" customHeight="1" x14ac:dyDescent="0.4">
      <c r="A20" s="18"/>
      <c r="B20" s="99"/>
      <c r="C20" s="30">
        <v>30</v>
      </c>
      <c r="D20" s="31">
        <f t="shared" ref="D20:Z20" si="5">(D$14-$F101)*$I101*(($AN$3/50)^$J101)</f>
        <v>565.63963133640561</v>
      </c>
      <c r="E20" s="31">
        <f t="shared" si="5"/>
        <v>664.87465437788035</v>
      </c>
      <c r="F20" s="31">
        <f t="shared" si="5"/>
        <v>764.10967741935497</v>
      </c>
      <c r="G20" s="31">
        <f t="shared" si="5"/>
        <v>863.3447004608297</v>
      </c>
      <c r="H20" s="31">
        <f t="shared" si="5"/>
        <v>962.57972350230432</v>
      </c>
      <c r="I20" s="31">
        <f t="shared" si="5"/>
        <v>1061.8147465437789</v>
      </c>
      <c r="J20" s="31">
        <f t="shared" si="5"/>
        <v>1161.0497695852537</v>
      </c>
      <c r="K20" s="31">
        <f t="shared" si="5"/>
        <v>1260.2847926267284</v>
      </c>
      <c r="L20" s="31">
        <f t="shared" si="5"/>
        <v>1359.5198156682029</v>
      </c>
      <c r="M20" s="31">
        <f t="shared" si="5"/>
        <v>1458.7548387096776</v>
      </c>
      <c r="N20" s="31">
        <f t="shared" si="5"/>
        <v>1557.9898617511524</v>
      </c>
      <c r="O20" s="31">
        <f t="shared" si="5"/>
        <v>1657.2248847926271</v>
      </c>
      <c r="P20" s="31">
        <f t="shared" si="5"/>
        <v>1756.4599078341016</v>
      </c>
      <c r="Q20" s="31">
        <f t="shared" si="5"/>
        <v>1855.6949308755763</v>
      </c>
      <c r="R20" s="31">
        <f t="shared" si="5"/>
        <v>1954.9299539170511</v>
      </c>
      <c r="S20" s="31">
        <f t="shared" si="5"/>
        <v>2054.1649769585256</v>
      </c>
      <c r="T20" s="31">
        <f t="shared" si="5"/>
        <v>2153.4000000000005</v>
      </c>
      <c r="U20" s="31">
        <f t="shared" si="5"/>
        <v>2252.6350230414751</v>
      </c>
      <c r="V20" s="31">
        <f t="shared" si="5"/>
        <v>2351.8700460829496</v>
      </c>
      <c r="W20" s="31">
        <f t="shared" si="5"/>
        <v>2451.1050691244245</v>
      </c>
      <c r="X20" s="31">
        <f t="shared" si="5"/>
        <v>2550.340092165899</v>
      </c>
      <c r="Y20" s="31">
        <f t="shared" si="5"/>
        <v>2649.575115207374</v>
      </c>
      <c r="Z20" s="32">
        <f t="shared" si="5"/>
        <v>2748.8101382488485</v>
      </c>
      <c r="AK20" s="9"/>
    </row>
    <row r="21" spans="1:37" ht="18" customHeight="1" thickBot="1" x14ac:dyDescent="0.45">
      <c r="A21" s="18"/>
      <c r="B21" s="100"/>
      <c r="C21" s="33">
        <v>45</v>
      </c>
      <c r="D21" s="25">
        <f t="shared" ref="D21:Z21" si="6">(D$14-$F102)*$I102*(($AN$3/50)^$J102)</f>
        <v>729.6111111111112</v>
      </c>
      <c r="E21" s="25">
        <f t="shared" si="6"/>
        <v>856.50000000000011</v>
      </c>
      <c r="F21" s="25">
        <f t="shared" si="6"/>
        <v>983.38888888888903</v>
      </c>
      <c r="G21" s="25">
        <f t="shared" si="6"/>
        <v>1110.2777777777778</v>
      </c>
      <c r="H21" s="25">
        <f t="shared" si="6"/>
        <v>1237.1666666666667</v>
      </c>
      <c r="I21" s="25">
        <f t="shared" si="6"/>
        <v>1364.0555555555557</v>
      </c>
      <c r="J21" s="25">
        <f t="shared" si="6"/>
        <v>1490.9444444444446</v>
      </c>
      <c r="K21" s="25">
        <f t="shared" si="6"/>
        <v>1617.8333333333335</v>
      </c>
      <c r="L21" s="25">
        <f t="shared" si="6"/>
        <v>1744.7222222222224</v>
      </c>
      <c r="M21" s="25">
        <f t="shared" si="6"/>
        <v>1871.6111111111113</v>
      </c>
      <c r="N21" s="25">
        <f t="shared" si="6"/>
        <v>1998.5000000000002</v>
      </c>
      <c r="O21" s="25">
        <f t="shared" si="6"/>
        <v>2125.3888888888891</v>
      </c>
      <c r="P21" s="25">
        <f t="shared" si="6"/>
        <v>2252.2777777777778</v>
      </c>
      <c r="Q21" s="25">
        <f t="shared" si="6"/>
        <v>2379.166666666667</v>
      </c>
      <c r="R21" s="25">
        <f t="shared" si="6"/>
        <v>2506.0555555555557</v>
      </c>
      <c r="S21" s="25">
        <f t="shared" si="6"/>
        <v>2632.9444444444448</v>
      </c>
      <c r="T21" s="25">
        <f t="shared" si="6"/>
        <v>2759.8333333333335</v>
      </c>
      <c r="U21" s="25">
        <f t="shared" si="6"/>
        <v>2886.7222222222226</v>
      </c>
      <c r="V21" s="25">
        <f t="shared" si="6"/>
        <v>3013.6111111111113</v>
      </c>
      <c r="W21" s="25">
        <f t="shared" si="6"/>
        <v>3140.5000000000005</v>
      </c>
      <c r="X21" s="25">
        <f t="shared" si="6"/>
        <v>3267.3888888888891</v>
      </c>
      <c r="Y21" s="25">
        <f t="shared" si="6"/>
        <v>3394.2777777777783</v>
      </c>
      <c r="Z21" s="26">
        <f t="shared" si="6"/>
        <v>3521.166666666667</v>
      </c>
      <c r="AK21" s="9"/>
    </row>
    <row r="22" spans="1:37" ht="18" customHeight="1" x14ac:dyDescent="0.4">
      <c r="A22" s="18"/>
      <c r="B22" s="101">
        <v>42</v>
      </c>
      <c r="C22" s="27">
        <v>9</v>
      </c>
      <c r="D22" s="28">
        <f t="shared" ref="D22:Z22" si="7">(D$14-$F103)*$I103*(($AN$3/50)^$J103)</f>
        <v>291.88850574712649</v>
      </c>
      <c r="E22" s="28">
        <f t="shared" si="7"/>
        <v>342.65172413793107</v>
      </c>
      <c r="F22" s="28">
        <f t="shared" si="7"/>
        <v>393.41494252873565</v>
      </c>
      <c r="G22" s="28">
        <f t="shared" si="7"/>
        <v>444.17816091954029</v>
      </c>
      <c r="H22" s="28">
        <f t="shared" si="7"/>
        <v>494.94137931034487</v>
      </c>
      <c r="I22" s="28">
        <f t="shared" si="7"/>
        <v>545.70459770114951</v>
      </c>
      <c r="J22" s="28">
        <f t="shared" si="7"/>
        <v>596.46781609195409</v>
      </c>
      <c r="K22" s="28">
        <f t="shared" si="7"/>
        <v>647.23103448275867</v>
      </c>
      <c r="L22" s="28">
        <f t="shared" si="7"/>
        <v>697.99425287356325</v>
      </c>
      <c r="M22" s="28">
        <f t="shared" si="7"/>
        <v>748.75747126436795</v>
      </c>
      <c r="N22" s="28">
        <f t="shared" si="7"/>
        <v>799.52068965517253</v>
      </c>
      <c r="O22" s="28">
        <f t="shared" si="7"/>
        <v>850.28390804597711</v>
      </c>
      <c r="P22" s="28">
        <f t="shared" si="7"/>
        <v>901.0471264367817</v>
      </c>
      <c r="Q22" s="28">
        <f t="shared" si="7"/>
        <v>951.81034482758628</v>
      </c>
      <c r="R22" s="28">
        <f t="shared" si="7"/>
        <v>1002.5735632183909</v>
      </c>
      <c r="S22" s="28">
        <f t="shared" si="7"/>
        <v>1053.3367816091954</v>
      </c>
      <c r="T22" s="28">
        <f t="shared" si="7"/>
        <v>1104.1000000000001</v>
      </c>
      <c r="U22" s="28">
        <f t="shared" si="7"/>
        <v>1154.8632183908048</v>
      </c>
      <c r="V22" s="28">
        <f t="shared" si="7"/>
        <v>1205.6264367816093</v>
      </c>
      <c r="W22" s="28">
        <f t="shared" si="7"/>
        <v>1256.389655172414</v>
      </c>
      <c r="X22" s="28">
        <f t="shared" si="7"/>
        <v>1307.1528735632185</v>
      </c>
      <c r="Y22" s="28">
        <f t="shared" si="7"/>
        <v>1357.9160919540232</v>
      </c>
      <c r="Z22" s="29">
        <f t="shared" si="7"/>
        <v>1408.6793103448276</v>
      </c>
      <c r="AK22" s="9"/>
    </row>
    <row r="23" spans="1:37" ht="18" customHeight="1" x14ac:dyDescent="0.4">
      <c r="A23" s="18"/>
      <c r="B23" s="102"/>
      <c r="C23" s="30">
        <v>11</v>
      </c>
      <c r="D23" s="31">
        <f t="shared" ref="D23:Z23" si="8">(D$14-$F104)*$I104*(($AN$3/50)^$J104)</f>
        <v>353.29493087557603</v>
      </c>
      <c r="E23" s="31">
        <f t="shared" si="8"/>
        <v>415.27649769585253</v>
      </c>
      <c r="F23" s="31">
        <f t="shared" si="8"/>
        <v>477.25806451612902</v>
      </c>
      <c r="G23" s="31">
        <f t="shared" si="8"/>
        <v>539.23963133640552</v>
      </c>
      <c r="H23" s="31">
        <f t="shared" si="8"/>
        <v>601.22119815668202</v>
      </c>
      <c r="I23" s="31">
        <f t="shared" si="8"/>
        <v>663.20276497695852</v>
      </c>
      <c r="J23" s="31">
        <f t="shared" si="8"/>
        <v>725.18433179723502</v>
      </c>
      <c r="K23" s="31">
        <f t="shared" si="8"/>
        <v>787.16589861751152</v>
      </c>
      <c r="L23" s="31">
        <f t="shared" si="8"/>
        <v>849.14746543778801</v>
      </c>
      <c r="M23" s="31">
        <f t="shared" si="8"/>
        <v>911.12903225806451</v>
      </c>
      <c r="N23" s="31">
        <f t="shared" si="8"/>
        <v>973.11059907834101</v>
      </c>
      <c r="O23" s="31">
        <f t="shared" si="8"/>
        <v>1035.0921658986174</v>
      </c>
      <c r="P23" s="31">
        <f t="shared" si="8"/>
        <v>1097.073732718894</v>
      </c>
      <c r="Q23" s="31">
        <f t="shared" si="8"/>
        <v>1159.0552995391704</v>
      </c>
      <c r="R23" s="31">
        <f t="shared" si="8"/>
        <v>1221.036866359447</v>
      </c>
      <c r="S23" s="31">
        <f t="shared" si="8"/>
        <v>1283.0184331797234</v>
      </c>
      <c r="T23" s="31">
        <f t="shared" si="8"/>
        <v>1345</v>
      </c>
      <c r="U23" s="31">
        <f t="shared" si="8"/>
        <v>1406.9815668202764</v>
      </c>
      <c r="V23" s="31">
        <f t="shared" si="8"/>
        <v>1468.963133640553</v>
      </c>
      <c r="W23" s="31">
        <f t="shared" si="8"/>
        <v>1530.9447004608294</v>
      </c>
      <c r="X23" s="31">
        <f t="shared" si="8"/>
        <v>1592.926267281106</v>
      </c>
      <c r="Y23" s="31">
        <f t="shared" si="8"/>
        <v>1654.9078341013824</v>
      </c>
      <c r="Z23" s="32">
        <f t="shared" si="8"/>
        <v>1716.889400921659</v>
      </c>
      <c r="AK23" s="9"/>
    </row>
    <row r="24" spans="1:37" ht="18" customHeight="1" x14ac:dyDescent="0.4">
      <c r="A24" s="18"/>
      <c r="B24" s="102"/>
      <c r="C24" s="30">
        <v>15</v>
      </c>
      <c r="D24" s="31">
        <f t="shared" ref="D24:Z24" si="9">(D$14-$F105)*$I105*(($AN$3/50)^$J105)</f>
        <v>497.31439114391156</v>
      </c>
      <c r="E24" s="31">
        <f t="shared" si="9"/>
        <v>584.86974169741711</v>
      </c>
      <c r="F24" s="31">
        <f t="shared" si="9"/>
        <v>672.42509225092272</v>
      </c>
      <c r="G24" s="31">
        <f t="shared" si="9"/>
        <v>759.98044280442821</v>
      </c>
      <c r="H24" s="31">
        <f t="shared" si="9"/>
        <v>847.53579335793381</v>
      </c>
      <c r="I24" s="31">
        <f t="shared" si="9"/>
        <v>935.0911439114393</v>
      </c>
      <c r="J24" s="31">
        <f t="shared" si="9"/>
        <v>1022.6464944649449</v>
      </c>
      <c r="K24" s="31">
        <f t="shared" si="9"/>
        <v>1110.2018450184505</v>
      </c>
      <c r="L24" s="31">
        <f t="shared" si="9"/>
        <v>1197.7571955719559</v>
      </c>
      <c r="M24" s="31">
        <f t="shared" si="9"/>
        <v>1285.3125461254615</v>
      </c>
      <c r="N24" s="31">
        <f t="shared" si="9"/>
        <v>1372.8678966789671</v>
      </c>
      <c r="O24" s="31">
        <f t="shared" si="9"/>
        <v>1460.4232472324725</v>
      </c>
      <c r="P24" s="31">
        <f t="shared" si="9"/>
        <v>1547.9785977859781</v>
      </c>
      <c r="Q24" s="31">
        <f t="shared" si="9"/>
        <v>1635.5339483394837</v>
      </c>
      <c r="R24" s="31">
        <f t="shared" si="9"/>
        <v>1723.0892988929893</v>
      </c>
      <c r="S24" s="31">
        <f t="shared" si="9"/>
        <v>1810.6446494464947</v>
      </c>
      <c r="T24" s="31">
        <f t="shared" si="9"/>
        <v>1898.2000000000003</v>
      </c>
      <c r="U24" s="31">
        <f t="shared" si="9"/>
        <v>1985.7553505535059</v>
      </c>
      <c r="V24" s="31">
        <f t="shared" si="9"/>
        <v>2073.3107011070115</v>
      </c>
      <c r="W24" s="31">
        <f t="shared" si="9"/>
        <v>2160.8660516605169</v>
      </c>
      <c r="X24" s="31">
        <f t="shared" si="9"/>
        <v>2248.4214022140227</v>
      </c>
      <c r="Y24" s="31">
        <f t="shared" si="9"/>
        <v>2335.9767527675281</v>
      </c>
      <c r="Z24" s="32">
        <f t="shared" si="9"/>
        <v>2423.5321033210334</v>
      </c>
      <c r="AK24" s="9"/>
    </row>
    <row r="25" spans="1:37" ht="18" customHeight="1" x14ac:dyDescent="0.4">
      <c r="A25" s="18"/>
      <c r="B25" s="102"/>
      <c r="C25" s="30">
        <v>30</v>
      </c>
      <c r="D25" s="31">
        <f t="shared" ref="D25:Z25" si="10">(D$14-$F106)*$I106*(($AN$3/50)^$J106)</f>
        <v>737.36942675159241</v>
      </c>
      <c r="E25" s="31">
        <f t="shared" si="10"/>
        <v>866.73248407643325</v>
      </c>
      <c r="F25" s="31">
        <f t="shared" si="10"/>
        <v>996.09554140127398</v>
      </c>
      <c r="G25" s="31">
        <f t="shared" si="10"/>
        <v>1125.4585987261148</v>
      </c>
      <c r="H25" s="31">
        <f t="shared" si="10"/>
        <v>1254.8216560509557</v>
      </c>
      <c r="I25" s="31">
        <f t="shared" si="10"/>
        <v>1384.1847133757963</v>
      </c>
      <c r="J25" s="31">
        <f t="shared" si="10"/>
        <v>1513.5477707006371</v>
      </c>
      <c r="K25" s="31">
        <f t="shared" si="10"/>
        <v>1642.9108280254779</v>
      </c>
      <c r="L25" s="31">
        <f t="shared" si="10"/>
        <v>1772.2738853503186</v>
      </c>
      <c r="M25" s="31">
        <f t="shared" si="10"/>
        <v>1901.6369426751594</v>
      </c>
      <c r="N25" s="31">
        <f t="shared" si="10"/>
        <v>2031.0000000000002</v>
      </c>
      <c r="O25" s="31">
        <f t="shared" si="10"/>
        <v>2160.3630573248411</v>
      </c>
      <c r="P25" s="31">
        <f t="shared" si="10"/>
        <v>2289.7261146496817</v>
      </c>
      <c r="Q25" s="31">
        <f t="shared" si="10"/>
        <v>2419.0891719745227</v>
      </c>
      <c r="R25" s="31">
        <f t="shared" si="10"/>
        <v>2548.4522292993634</v>
      </c>
      <c r="S25" s="31">
        <f t="shared" si="10"/>
        <v>2677.815286624204</v>
      </c>
      <c r="T25" s="31">
        <f t="shared" si="10"/>
        <v>2807.178343949045</v>
      </c>
      <c r="U25" s="31">
        <f t="shared" si="10"/>
        <v>2936.5414012738856</v>
      </c>
      <c r="V25" s="31">
        <f t="shared" si="10"/>
        <v>3065.9044585987263</v>
      </c>
      <c r="W25" s="31">
        <f t="shared" si="10"/>
        <v>3195.2675159235673</v>
      </c>
      <c r="X25" s="31">
        <f t="shared" si="10"/>
        <v>3324.6305732484079</v>
      </c>
      <c r="Y25" s="31">
        <f t="shared" si="10"/>
        <v>3453.993630573249</v>
      </c>
      <c r="Z25" s="32">
        <f t="shared" si="10"/>
        <v>3583.3566878980896</v>
      </c>
      <c r="AK25" s="9"/>
    </row>
    <row r="26" spans="1:37" ht="18" customHeight="1" thickBot="1" x14ac:dyDescent="0.45">
      <c r="A26" s="18"/>
      <c r="B26" s="100"/>
      <c r="C26" s="33">
        <v>45</v>
      </c>
      <c r="D26" s="25">
        <f t="shared" ref="D26:Z26" si="11">(D$14-$F107)*$I107*(($AN$3/50)^$J107)</f>
        <v>874.9256410256412</v>
      </c>
      <c r="E26" s="25">
        <f t="shared" si="11"/>
        <v>1028.4213675213678</v>
      </c>
      <c r="F26" s="25">
        <f t="shared" si="11"/>
        <v>1181.9170940170941</v>
      </c>
      <c r="G26" s="25">
        <f t="shared" si="11"/>
        <v>1335.4128205128206</v>
      </c>
      <c r="H26" s="25">
        <f t="shared" si="11"/>
        <v>1488.9085470085472</v>
      </c>
      <c r="I26" s="25">
        <f t="shared" si="11"/>
        <v>1642.4042735042738</v>
      </c>
      <c r="J26" s="25">
        <f t="shared" si="11"/>
        <v>1795.9000000000003</v>
      </c>
      <c r="K26" s="25">
        <f t="shared" si="11"/>
        <v>1949.3957264957269</v>
      </c>
      <c r="L26" s="25">
        <f t="shared" si="11"/>
        <v>2102.8914529914532</v>
      </c>
      <c r="M26" s="25">
        <f t="shared" si="11"/>
        <v>2256.3871794871798</v>
      </c>
      <c r="N26" s="25">
        <f t="shared" si="11"/>
        <v>2409.8829059829063</v>
      </c>
      <c r="O26" s="25">
        <f t="shared" si="11"/>
        <v>2563.3786324786329</v>
      </c>
      <c r="P26" s="25">
        <f t="shared" si="11"/>
        <v>2716.8743589743594</v>
      </c>
      <c r="Q26" s="25">
        <f t="shared" si="11"/>
        <v>2870.370085470086</v>
      </c>
      <c r="R26" s="25">
        <f t="shared" si="11"/>
        <v>3023.8658119658126</v>
      </c>
      <c r="S26" s="25">
        <f t="shared" si="11"/>
        <v>3177.3615384615391</v>
      </c>
      <c r="T26" s="25">
        <f t="shared" si="11"/>
        <v>3330.8572649572657</v>
      </c>
      <c r="U26" s="25">
        <f t="shared" si="11"/>
        <v>3484.3529914529918</v>
      </c>
      <c r="V26" s="25">
        <f t="shared" si="11"/>
        <v>3637.8487179487183</v>
      </c>
      <c r="W26" s="25">
        <f t="shared" si="11"/>
        <v>3791.3444444444449</v>
      </c>
      <c r="X26" s="25">
        <f t="shared" si="11"/>
        <v>3944.8401709401714</v>
      </c>
      <c r="Y26" s="25">
        <f t="shared" si="11"/>
        <v>4098.335897435898</v>
      </c>
      <c r="Z26" s="26">
        <f t="shared" si="11"/>
        <v>4251.8316239316246</v>
      </c>
      <c r="AK26" s="9"/>
    </row>
    <row r="27" spans="1:37" x14ac:dyDescent="0.4">
      <c r="A27" s="18"/>
      <c r="B27" s="13" t="s">
        <v>18</v>
      </c>
      <c r="C27" s="18"/>
      <c r="D27" s="18"/>
      <c r="E27" s="18"/>
      <c r="F27" s="18"/>
      <c r="G27" s="18"/>
      <c r="H27" s="18"/>
      <c r="I27" s="18"/>
      <c r="AK27" s="9"/>
    </row>
    <row r="28" spans="1:37" x14ac:dyDescent="0.4">
      <c r="A28" s="18"/>
      <c r="B28" s="18"/>
      <c r="C28" s="18"/>
      <c r="D28" s="18"/>
      <c r="E28" s="18"/>
      <c r="F28" s="18"/>
      <c r="G28" s="18"/>
      <c r="H28" s="18"/>
      <c r="I28" s="18"/>
      <c r="AK28" s="9"/>
    </row>
    <row r="29" spans="1:37" x14ac:dyDescent="0.4">
      <c r="A29" s="18"/>
      <c r="B29" s="18"/>
      <c r="C29" s="18"/>
      <c r="D29" s="18"/>
      <c r="E29" s="18"/>
      <c r="F29" s="18"/>
      <c r="G29" s="18"/>
      <c r="H29" s="18"/>
      <c r="I29" s="18"/>
      <c r="AK29" s="9"/>
    </row>
    <row r="30" spans="1:37" x14ac:dyDescent="0.4">
      <c r="A30" s="18"/>
      <c r="B30" s="18"/>
      <c r="C30" s="18"/>
      <c r="D30" s="18"/>
      <c r="E30" s="18"/>
      <c r="F30" s="18"/>
      <c r="G30" s="18"/>
      <c r="H30" s="18"/>
      <c r="AK30" s="9">
        <f t="shared" ref="AK30" si="12">Z28*(1-Z30)</f>
        <v>0</v>
      </c>
    </row>
    <row r="31" spans="1:37" x14ac:dyDescent="0.4">
      <c r="A31" s="18"/>
      <c r="B31" s="18"/>
      <c r="C31" s="18"/>
      <c r="D31" s="18"/>
      <c r="E31" s="18"/>
      <c r="F31" s="18"/>
      <c r="G31" s="18"/>
      <c r="H31" s="18"/>
      <c r="AB31" s="18"/>
      <c r="AC31" s="18"/>
      <c r="AD31" s="18"/>
      <c r="AE31" s="18"/>
      <c r="AF31" s="18"/>
      <c r="AG31" s="18"/>
      <c r="AH31" s="18"/>
      <c r="AI31" s="18"/>
      <c r="AJ31" s="18"/>
    </row>
    <row r="32" spans="1:37" x14ac:dyDescent="0.4">
      <c r="A32" s="18"/>
      <c r="B32" s="18"/>
      <c r="C32" s="18"/>
      <c r="D32" s="18"/>
      <c r="E32" s="18"/>
      <c r="F32" s="18"/>
      <c r="G32" s="18"/>
      <c r="H32" s="18"/>
      <c r="AB32" s="18"/>
      <c r="AC32" s="18"/>
      <c r="AD32" s="18"/>
      <c r="AE32" s="18"/>
      <c r="AF32" s="18"/>
      <c r="AG32" s="18"/>
      <c r="AH32" s="18"/>
      <c r="AI32" s="18"/>
      <c r="AJ32" s="18"/>
    </row>
    <row r="33" spans="1:36" x14ac:dyDescent="0.4">
      <c r="A33" s="18"/>
      <c r="B33" s="18"/>
      <c r="C33" s="18"/>
      <c r="D33" s="18"/>
      <c r="E33" s="18"/>
      <c r="F33" s="18"/>
      <c r="G33" s="18"/>
      <c r="H33" s="18"/>
      <c r="I33" s="18"/>
      <c r="AB33" s="18"/>
      <c r="AC33" s="18"/>
      <c r="AD33" s="18"/>
      <c r="AE33" s="18"/>
      <c r="AF33" s="18"/>
      <c r="AG33" s="18"/>
      <c r="AH33" s="18"/>
      <c r="AI33" s="18"/>
      <c r="AJ33" s="18"/>
    </row>
    <row r="34" spans="1:36" x14ac:dyDescent="0.4">
      <c r="A34" s="18"/>
      <c r="B34" s="18"/>
      <c r="C34" s="18"/>
      <c r="D34" s="18"/>
      <c r="E34" s="18"/>
      <c r="F34" s="18"/>
      <c r="G34" s="18"/>
      <c r="H34" s="18"/>
      <c r="I34" s="18"/>
      <c r="AB34" s="18"/>
      <c r="AC34" s="18"/>
      <c r="AD34" s="18"/>
      <c r="AE34" s="18"/>
      <c r="AF34" s="18"/>
      <c r="AG34" s="18"/>
      <c r="AH34" s="18"/>
      <c r="AI34" s="18"/>
      <c r="AJ34" s="18"/>
    </row>
    <row r="35" spans="1:36" x14ac:dyDescent="0.4">
      <c r="A35" s="18"/>
      <c r="B35" s="18"/>
      <c r="C35" s="18"/>
      <c r="D35" s="18"/>
      <c r="E35" s="18"/>
      <c r="F35" s="18"/>
      <c r="G35" s="18"/>
      <c r="H35" s="18"/>
      <c r="I35" s="18"/>
      <c r="AB35" s="18"/>
      <c r="AC35" s="18"/>
      <c r="AD35" s="18"/>
      <c r="AE35" s="18"/>
      <c r="AF35" s="18"/>
      <c r="AG35" s="18"/>
      <c r="AH35" s="18"/>
      <c r="AI35" s="18"/>
      <c r="AJ35" s="18"/>
    </row>
    <row r="36" spans="1:36" x14ac:dyDescent="0.4">
      <c r="A36" s="18"/>
      <c r="B36" s="18"/>
      <c r="C36" s="18"/>
      <c r="D36" s="18"/>
      <c r="E36" s="18"/>
      <c r="F36" s="18"/>
      <c r="G36" s="18"/>
      <c r="H36" s="18"/>
      <c r="I36" s="18"/>
      <c r="AB36" s="18"/>
      <c r="AC36" s="18"/>
      <c r="AD36" s="18"/>
      <c r="AE36" s="18"/>
      <c r="AF36" s="18"/>
      <c r="AG36" s="18"/>
      <c r="AH36" s="18"/>
      <c r="AI36" s="18"/>
      <c r="AJ36" s="18"/>
    </row>
    <row r="37" spans="1:36" x14ac:dyDescent="0.4">
      <c r="A37" s="18"/>
      <c r="B37" s="18"/>
      <c r="C37" s="18"/>
      <c r="D37" s="18"/>
      <c r="E37" s="18"/>
      <c r="F37" s="18"/>
      <c r="G37" s="18"/>
      <c r="H37" s="18"/>
      <c r="I37" s="18"/>
      <c r="AB37" s="18"/>
      <c r="AC37" s="18"/>
      <c r="AD37" s="18"/>
      <c r="AE37" s="18"/>
      <c r="AF37" s="18"/>
      <c r="AG37" s="18"/>
      <c r="AH37" s="18"/>
      <c r="AI37" s="18"/>
      <c r="AJ37" s="18"/>
    </row>
    <row r="38" spans="1:36" x14ac:dyDescent="0.4">
      <c r="A38" s="18"/>
      <c r="B38" s="18"/>
      <c r="C38" s="18"/>
      <c r="D38" s="18"/>
      <c r="E38" s="18"/>
      <c r="F38" s="18"/>
      <c r="G38" s="18"/>
      <c r="H38" s="18"/>
      <c r="I38" s="18"/>
      <c r="AB38" s="18"/>
      <c r="AC38" s="18"/>
      <c r="AD38" s="18"/>
      <c r="AE38" s="18"/>
      <c r="AF38" s="18"/>
      <c r="AG38" s="18"/>
      <c r="AH38" s="18"/>
      <c r="AI38" s="18"/>
      <c r="AJ38" s="18"/>
    </row>
    <row r="39" spans="1:36" x14ac:dyDescent="0.4">
      <c r="A39" s="18"/>
      <c r="B39" s="18"/>
      <c r="C39" s="18"/>
      <c r="D39" s="18"/>
      <c r="E39" s="18"/>
      <c r="F39" s="18"/>
      <c r="G39" s="18"/>
      <c r="H39" s="18"/>
      <c r="I39" s="18"/>
      <c r="AB39" s="18"/>
      <c r="AC39" s="18"/>
      <c r="AD39" s="18"/>
      <c r="AE39" s="18"/>
      <c r="AF39" s="18"/>
      <c r="AG39" s="18"/>
      <c r="AH39" s="18"/>
      <c r="AI39" s="18"/>
      <c r="AJ39" s="18"/>
    </row>
    <row r="40" spans="1:36" x14ac:dyDescent="0.4">
      <c r="A40" s="18"/>
      <c r="B40" s="18"/>
      <c r="C40" s="18"/>
      <c r="D40" s="18"/>
      <c r="E40" s="18"/>
      <c r="F40" s="18"/>
      <c r="G40" s="18"/>
      <c r="H40" s="18"/>
      <c r="I40" s="18"/>
      <c r="AB40" s="18"/>
      <c r="AC40" s="18"/>
      <c r="AD40" s="18"/>
      <c r="AE40" s="18"/>
      <c r="AF40" s="18"/>
      <c r="AG40" s="18"/>
      <c r="AH40" s="18"/>
      <c r="AI40" s="18"/>
      <c r="AJ40" s="18"/>
    </row>
    <row r="41" spans="1:36" x14ac:dyDescent="0.4">
      <c r="A41" s="18"/>
      <c r="B41" s="18"/>
      <c r="C41" s="18"/>
      <c r="D41" s="18"/>
      <c r="E41" s="18"/>
      <c r="F41" s="18"/>
      <c r="G41" s="18"/>
      <c r="H41" s="18"/>
      <c r="I41" s="18"/>
      <c r="AB41" s="18"/>
      <c r="AC41" s="18"/>
      <c r="AD41" s="18"/>
      <c r="AE41" s="18"/>
      <c r="AF41" s="18"/>
      <c r="AG41" s="18"/>
      <c r="AH41" s="18"/>
      <c r="AI41" s="18"/>
      <c r="AJ41" s="18"/>
    </row>
    <row r="42" spans="1:36" x14ac:dyDescent="0.4">
      <c r="A42" s="18"/>
      <c r="B42" s="18"/>
      <c r="C42" s="18"/>
      <c r="D42" s="18"/>
      <c r="E42" s="18"/>
      <c r="F42" s="18"/>
      <c r="G42" s="18"/>
      <c r="H42" s="18"/>
      <c r="I42" s="18"/>
      <c r="AB42" s="18"/>
      <c r="AC42" s="18"/>
      <c r="AD42" s="18"/>
      <c r="AE42" s="18"/>
      <c r="AF42" s="18"/>
      <c r="AG42" s="18"/>
      <c r="AH42" s="18"/>
      <c r="AI42" s="18"/>
      <c r="AJ42" s="18"/>
    </row>
    <row r="43" spans="1:36" x14ac:dyDescent="0.4">
      <c r="A43" s="18"/>
      <c r="B43" s="18"/>
      <c r="C43" s="18"/>
      <c r="D43" s="18"/>
      <c r="E43" s="18"/>
      <c r="F43" s="18"/>
      <c r="G43" s="18"/>
      <c r="H43" s="18"/>
      <c r="I43" s="18"/>
      <c r="AB43" s="18"/>
      <c r="AC43" s="18"/>
      <c r="AD43" s="18"/>
      <c r="AE43" s="18"/>
      <c r="AF43" s="18"/>
      <c r="AG43" s="18"/>
      <c r="AH43" s="18"/>
      <c r="AI43" s="18"/>
      <c r="AJ43" s="18"/>
    </row>
    <row r="44" spans="1:36" x14ac:dyDescent="0.4">
      <c r="A44" s="18"/>
      <c r="B44" s="18"/>
      <c r="C44" s="18"/>
      <c r="D44" s="18"/>
      <c r="E44" s="18"/>
      <c r="F44" s="18"/>
      <c r="G44" s="18"/>
      <c r="H44" s="18"/>
      <c r="I44" s="18"/>
      <c r="AB44" s="18"/>
      <c r="AC44" s="18"/>
      <c r="AD44" s="18"/>
      <c r="AE44" s="18"/>
      <c r="AF44" s="18"/>
      <c r="AG44" s="18"/>
      <c r="AH44" s="18"/>
      <c r="AI44" s="18"/>
      <c r="AJ44" s="18"/>
    </row>
    <row r="45" spans="1:36" x14ac:dyDescent="0.4">
      <c r="A45" s="18"/>
      <c r="B45" s="18"/>
      <c r="C45" s="18"/>
      <c r="D45" s="18"/>
      <c r="E45" s="18"/>
      <c r="F45" s="18"/>
      <c r="G45" s="18"/>
      <c r="H45" s="18"/>
      <c r="I45" s="18"/>
      <c r="AB45" s="18"/>
      <c r="AC45" s="18"/>
      <c r="AD45" s="18"/>
      <c r="AE45" s="18"/>
      <c r="AF45" s="18"/>
      <c r="AG45" s="18"/>
      <c r="AH45" s="18"/>
      <c r="AI45" s="18"/>
      <c r="AJ45" s="18"/>
    </row>
    <row r="46" spans="1:36" x14ac:dyDescent="0.4">
      <c r="A46" s="18"/>
      <c r="B46" s="18"/>
      <c r="C46" s="18"/>
      <c r="D46" s="18"/>
      <c r="E46" s="18"/>
      <c r="F46" s="18"/>
      <c r="G46" s="18"/>
      <c r="H46" s="18"/>
      <c r="I46" s="18"/>
      <c r="J46" s="18"/>
      <c r="K46" s="18"/>
      <c r="L46" s="18"/>
      <c r="M46" s="18"/>
      <c r="AB46" s="18"/>
      <c r="AC46" s="18"/>
      <c r="AD46" s="18"/>
      <c r="AE46" s="18"/>
      <c r="AF46" s="18"/>
      <c r="AG46" s="18"/>
      <c r="AH46" s="18"/>
      <c r="AI46" s="18"/>
      <c r="AJ46" s="18"/>
    </row>
    <row r="47" spans="1:36" x14ac:dyDescent="0.4">
      <c r="A47" s="18"/>
      <c r="B47" s="18"/>
      <c r="C47" s="18"/>
      <c r="D47" s="18"/>
      <c r="E47" s="18"/>
      <c r="F47" s="18"/>
      <c r="G47" s="18"/>
      <c r="H47" s="18"/>
      <c r="I47" s="18"/>
      <c r="J47" s="18"/>
      <c r="K47" s="18"/>
      <c r="L47" s="18"/>
      <c r="M47" s="18"/>
      <c r="N47" s="18"/>
      <c r="O47" s="18"/>
      <c r="P47" s="18"/>
      <c r="Q47" s="18"/>
      <c r="R47" s="18"/>
      <c r="S47" s="18"/>
      <c r="T47" s="18"/>
      <c r="U47" s="18"/>
      <c r="V47" s="18"/>
      <c r="W47" s="18"/>
      <c r="X47" s="18"/>
      <c r="Y47" s="18"/>
      <c r="Z47" s="18"/>
      <c r="AA47" s="18"/>
      <c r="AB47" s="18"/>
      <c r="AC47" s="18"/>
      <c r="AD47" s="18"/>
      <c r="AE47" s="18"/>
      <c r="AF47" s="18"/>
      <c r="AG47" s="18"/>
      <c r="AH47" s="18"/>
      <c r="AI47" s="18"/>
      <c r="AJ47" s="18"/>
    </row>
    <row r="48" spans="1:36" x14ac:dyDescent="0.4">
      <c r="A48" s="18"/>
      <c r="B48" s="18"/>
      <c r="C48" s="18"/>
      <c r="D48" s="18"/>
      <c r="E48" s="18"/>
      <c r="F48" s="18"/>
      <c r="G48" s="18"/>
      <c r="H48" s="18"/>
      <c r="I48" s="18"/>
      <c r="J48" s="18"/>
      <c r="K48" s="18"/>
      <c r="L48" s="18"/>
      <c r="M48" s="18"/>
      <c r="N48" s="18"/>
      <c r="O48" s="18"/>
      <c r="P48" s="18"/>
      <c r="Q48" s="18"/>
      <c r="R48" s="18"/>
      <c r="S48" s="18"/>
      <c r="T48" s="18"/>
      <c r="U48" s="18"/>
      <c r="V48" s="18"/>
      <c r="W48" s="18"/>
      <c r="X48" s="18"/>
      <c r="Y48" s="18"/>
      <c r="Z48" s="18"/>
      <c r="AA48" s="18"/>
      <c r="AB48" s="18"/>
      <c r="AC48" s="18"/>
      <c r="AD48" s="18"/>
      <c r="AE48" s="18"/>
      <c r="AF48" s="18"/>
      <c r="AG48" s="18"/>
      <c r="AH48" s="18"/>
      <c r="AI48" s="18"/>
      <c r="AJ48" s="18"/>
    </row>
    <row r="49" spans="1:36" x14ac:dyDescent="0.4">
      <c r="A49" s="18"/>
      <c r="B49" s="18"/>
      <c r="C49" s="18"/>
      <c r="D49" s="18"/>
      <c r="E49" s="18"/>
      <c r="F49" s="18"/>
      <c r="G49" s="18"/>
      <c r="H49" s="18"/>
      <c r="I49" s="18"/>
      <c r="J49" s="18"/>
      <c r="K49" s="18"/>
      <c r="L49" s="18"/>
      <c r="M49" s="18"/>
      <c r="N49" s="18"/>
      <c r="O49" s="18"/>
      <c r="P49" s="18"/>
      <c r="Q49" s="18"/>
      <c r="R49" s="18"/>
      <c r="S49" s="18"/>
      <c r="T49" s="18"/>
      <c r="U49" s="18"/>
      <c r="V49" s="18"/>
      <c r="W49" s="18"/>
      <c r="X49" s="18"/>
      <c r="Y49" s="18"/>
      <c r="Z49" s="18"/>
      <c r="AA49" s="18"/>
      <c r="AB49" s="18"/>
      <c r="AC49" s="18"/>
      <c r="AD49" s="18"/>
      <c r="AE49" s="18"/>
      <c r="AF49" s="18"/>
      <c r="AG49" s="18"/>
      <c r="AH49" s="18"/>
      <c r="AI49" s="18"/>
      <c r="AJ49" s="18"/>
    </row>
    <row r="50" spans="1:36" x14ac:dyDescent="0.4">
      <c r="A50" s="18"/>
      <c r="B50" s="18"/>
      <c r="C50" s="18"/>
      <c r="D50" s="18"/>
      <c r="E50" s="18"/>
      <c r="F50" s="18"/>
      <c r="G50" s="18"/>
      <c r="H50" s="18"/>
      <c r="I50" s="18"/>
      <c r="J50" s="18"/>
      <c r="K50" s="18"/>
      <c r="L50" s="18"/>
      <c r="M50" s="18"/>
      <c r="N50" s="18"/>
      <c r="O50" s="18"/>
      <c r="P50" s="18"/>
      <c r="Q50" s="18"/>
      <c r="R50" s="18"/>
      <c r="S50" s="18"/>
      <c r="T50" s="18"/>
      <c r="U50" s="18"/>
      <c r="V50" s="18"/>
      <c r="W50" s="18"/>
      <c r="X50" s="18"/>
      <c r="Y50" s="18"/>
      <c r="Z50" s="18"/>
      <c r="AA50" s="18"/>
      <c r="AB50" s="18"/>
      <c r="AC50" s="18"/>
      <c r="AD50" s="18"/>
      <c r="AE50" s="18"/>
      <c r="AF50" s="18"/>
      <c r="AG50" s="18"/>
      <c r="AH50" s="18"/>
      <c r="AI50" s="18"/>
      <c r="AJ50" s="18"/>
    </row>
    <row r="51" spans="1:36" x14ac:dyDescent="0.4">
      <c r="A51" s="18"/>
      <c r="B51" s="18"/>
      <c r="C51" s="18"/>
      <c r="D51" s="18"/>
      <c r="E51" s="18"/>
      <c r="F51" s="18"/>
      <c r="G51" s="18"/>
      <c r="H51" s="18"/>
      <c r="I51" s="18"/>
      <c r="J51" s="18"/>
      <c r="K51" s="18"/>
      <c r="L51" s="18"/>
      <c r="M51" s="18"/>
      <c r="N51" s="18"/>
      <c r="O51" s="18"/>
      <c r="P51" s="18"/>
      <c r="Q51" s="18"/>
      <c r="R51" s="18"/>
      <c r="S51" s="18"/>
      <c r="T51" s="18"/>
      <c r="U51" s="18"/>
      <c r="V51" s="18"/>
      <c r="W51" s="18"/>
      <c r="X51" s="18"/>
      <c r="Y51" s="18"/>
      <c r="Z51" s="18"/>
      <c r="AA51" s="18"/>
      <c r="AB51" s="18"/>
      <c r="AC51" s="18"/>
      <c r="AD51" s="18"/>
      <c r="AE51" s="18"/>
      <c r="AF51" s="18"/>
      <c r="AG51" s="18"/>
      <c r="AH51" s="18"/>
      <c r="AI51" s="18"/>
      <c r="AJ51" s="18"/>
    </row>
    <row r="52" spans="1:36" x14ac:dyDescent="0.4">
      <c r="A52" s="18"/>
      <c r="B52" s="18"/>
      <c r="C52" s="18"/>
      <c r="D52" s="18"/>
      <c r="E52" s="18"/>
      <c r="F52" s="18"/>
      <c r="G52" s="18"/>
      <c r="H52" s="18"/>
      <c r="I52" s="18"/>
      <c r="J52" s="18"/>
      <c r="K52" s="18"/>
      <c r="L52" s="18"/>
      <c r="M52" s="18"/>
      <c r="N52" s="18"/>
      <c r="O52" s="18"/>
      <c r="P52" s="18"/>
      <c r="Q52" s="18"/>
      <c r="R52" s="18"/>
      <c r="S52" s="18"/>
      <c r="T52" s="18"/>
      <c r="U52" s="18"/>
      <c r="V52" s="18"/>
      <c r="W52" s="18"/>
      <c r="X52" s="18"/>
      <c r="Y52" s="18"/>
      <c r="Z52" s="18"/>
      <c r="AA52" s="18"/>
      <c r="AB52" s="18"/>
      <c r="AC52" s="18"/>
      <c r="AD52" s="18"/>
      <c r="AE52" s="18"/>
      <c r="AF52" s="18"/>
      <c r="AG52" s="18"/>
      <c r="AH52" s="18"/>
      <c r="AI52" s="18"/>
      <c r="AJ52" s="18"/>
    </row>
    <row r="53" spans="1:36" x14ac:dyDescent="0.4">
      <c r="A53" s="18"/>
      <c r="B53" s="18"/>
      <c r="C53" s="18"/>
      <c r="D53" s="18"/>
      <c r="E53" s="18"/>
      <c r="F53" s="18"/>
      <c r="G53" s="18"/>
      <c r="H53" s="18"/>
      <c r="I53" s="18"/>
      <c r="J53" s="18"/>
      <c r="K53" s="18"/>
      <c r="L53" s="18"/>
      <c r="M53" s="18"/>
      <c r="N53" s="18"/>
      <c r="O53" s="18"/>
      <c r="P53" s="18"/>
      <c r="Q53" s="18"/>
      <c r="R53" s="18"/>
      <c r="S53" s="18"/>
      <c r="T53" s="18"/>
      <c r="U53" s="18"/>
      <c r="V53" s="18"/>
      <c r="W53" s="18"/>
      <c r="X53" s="18"/>
      <c r="Y53" s="18"/>
      <c r="Z53" s="18"/>
      <c r="AA53" s="18"/>
      <c r="AB53" s="18"/>
      <c r="AC53" s="18"/>
      <c r="AD53" s="18"/>
      <c r="AE53" s="18"/>
      <c r="AF53" s="18"/>
      <c r="AG53" s="18"/>
      <c r="AH53" s="18"/>
      <c r="AI53" s="18"/>
      <c r="AJ53" s="18"/>
    </row>
    <row r="54" spans="1:36" x14ac:dyDescent="0.4">
      <c r="A54" s="18"/>
      <c r="B54" s="18"/>
      <c r="C54" s="18"/>
      <c r="D54" s="18"/>
      <c r="E54" s="18"/>
      <c r="F54" s="18"/>
      <c r="G54" s="18"/>
      <c r="H54" s="18"/>
      <c r="I54" s="18"/>
      <c r="J54" s="18"/>
      <c r="K54" s="18"/>
      <c r="L54" s="18"/>
      <c r="M54" s="18"/>
      <c r="N54" s="18"/>
      <c r="O54" s="18"/>
      <c r="P54" s="18"/>
      <c r="Q54" s="18"/>
      <c r="R54" s="18"/>
      <c r="S54" s="18"/>
      <c r="T54" s="18"/>
      <c r="U54" s="18"/>
      <c r="V54" s="18"/>
      <c r="W54" s="18"/>
      <c r="X54" s="18"/>
      <c r="Y54" s="18"/>
      <c r="Z54" s="18"/>
      <c r="AA54" s="18"/>
      <c r="AB54" s="18"/>
      <c r="AC54" s="18"/>
      <c r="AD54" s="18"/>
      <c r="AE54" s="18"/>
      <c r="AF54" s="18"/>
      <c r="AG54" s="18"/>
      <c r="AH54" s="18"/>
      <c r="AI54" s="18"/>
      <c r="AJ54" s="18"/>
    </row>
    <row r="55" spans="1:36" x14ac:dyDescent="0.4">
      <c r="A55" s="18"/>
      <c r="B55" s="18"/>
      <c r="C55" s="18"/>
      <c r="D55" s="18"/>
      <c r="E55" s="18"/>
      <c r="F55" s="18"/>
      <c r="G55" s="18"/>
      <c r="H55" s="18"/>
      <c r="I55" s="18"/>
      <c r="J55" s="18"/>
      <c r="K55" s="18"/>
      <c r="L55" s="18"/>
      <c r="M55" s="18"/>
      <c r="N55" s="18"/>
      <c r="O55" s="18"/>
      <c r="P55" s="18"/>
      <c r="Q55" s="18"/>
      <c r="R55" s="18"/>
      <c r="S55" s="18"/>
      <c r="T55" s="18"/>
      <c r="U55" s="18"/>
      <c r="V55" s="18"/>
      <c r="W55" s="18"/>
      <c r="X55" s="18"/>
      <c r="Y55" s="18"/>
      <c r="Z55" s="18"/>
      <c r="AA55" s="18"/>
      <c r="AB55" s="18"/>
      <c r="AC55" s="18"/>
      <c r="AD55" s="18"/>
      <c r="AE55" s="18"/>
      <c r="AF55" s="18"/>
      <c r="AG55" s="18"/>
      <c r="AH55" s="18"/>
      <c r="AI55" s="18"/>
      <c r="AJ55" s="18"/>
    </row>
    <row r="56" spans="1:36" x14ac:dyDescent="0.4">
      <c r="A56" s="18"/>
      <c r="B56" s="18"/>
      <c r="C56" s="18"/>
      <c r="D56" s="18"/>
      <c r="E56" s="18"/>
      <c r="F56" s="18"/>
      <c r="G56" s="18"/>
      <c r="H56" s="18"/>
      <c r="I56" s="18"/>
      <c r="J56" s="18"/>
      <c r="K56" s="18"/>
      <c r="L56" s="18"/>
      <c r="M56" s="18"/>
      <c r="N56" s="18"/>
      <c r="O56" s="18"/>
      <c r="P56" s="18"/>
      <c r="Q56" s="18"/>
      <c r="R56" s="18"/>
      <c r="S56" s="18"/>
      <c r="T56" s="18"/>
      <c r="U56" s="18"/>
      <c r="V56" s="18"/>
      <c r="W56" s="18"/>
      <c r="X56" s="18"/>
      <c r="Y56" s="18"/>
      <c r="Z56" s="18"/>
      <c r="AA56" s="18"/>
      <c r="AB56" s="18"/>
      <c r="AC56" s="18"/>
      <c r="AD56" s="18"/>
      <c r="AE56" s="18"/>
      <c r="AF56" s="18"/>
      <c r="AG56" s="18"/>
      <c r="AH56" s="18"/>
      <c r="AI56" s="18"/>
      <c r="AJ56" s="18"/>
    </row>
    <row r="57" spans="1:36" x14ac:dyDescent="0.4">
      <c r="A57" s="18"/>
      <c r="B57" s="18"/>
      <c r="C57" s="18"/>
      <c r="D57" s="18"/>
      <c r="E57" s="18"/>
      <c r="F57" s="18"/>
      <c r="G57" s="18"/>
      <c r="H57" s="18"/>
      <c r="I57" s="18"/>
      <c r="J57" s="18"/>
      <c r="K57" s="18"/>
      <c r="L57" s="18"/>
      <c r="M57" s="18"/>
      <c r="N57" s="18"/>
      <c r="O57" s="18"/>
      <c r="P57" s="18"/>
      <c r="Q57" s="18"/>
      <c r="R57" s="18"/>
      <c r="S57" s="18"/>
      <c r="T57" s="18"/>
      <c r="U57" s="18"/>
      <c r="V57" s="18"/>
      <c r="W57" s="18"/>
      <c r="X57" s="18"/>
      <c r="Y57" s="18"/>
      <c r="Z57" s="18"/>
      <c r="AA57" s="18"/>
      <c r="AB57" s="18"/>
      <c r="AC57" s="18"/>
      <c r="AD57" s="18"/>
      <c r="AE57" s="18"/>
      <c r="AF57" s="18"/>
      <c r="AG57" s="18"/>
      <c r="AH57" s="18"/>
      <c r="AI57" s="18"/>
      <c r="AJ57" s="18"/>
    </row>
    <row r="58" spans="1:36" x14ac:dyDescent="0.4">
      <c r="A58" s="18"/>
      <c r="B58" s="18"/>
      <c r="C58" s="18"/>
      <c r="D58" s="18"/>
      <c r="E58" s="18"/>
      <c r="F58" s="18"/>
      <c r="G58" s="18"/>
      <c r="H58" s="18"/>
      <c r="I58" s="18"/>
      <c r="J58" s="18"/>
      <c r="K58" s="18"/>
      <c r="L58" s="18"/>
      <c r="M58" s="18"/>
      <c r="N58" s="18"/>
      <c r="O58" s="18"/>
      <c r="P58" s="18"/>
      <c r="Q58" s="18"/>
      <c r="R58" s="18"/>
      <c r="S58" s="18"/>
      <c r="T58" s="18"/>
      <c r="U58" s="18"/>
      <c r="V58" s="18"/>
      <c r="W58" s="18"/>
      <c r="X58" s="18"/>
      <c r="Y58" s="18"/>
      <c r="Z58" s="18"/>
      <c r="AA58" s="18"/>
      <c r="AB58" s="18"/>
      <c r="AC58" s="18"/>
      <c r="AD58" s="18"/>
      <c r="AE58" s="18"/>
      <c r="AF58" s="18"/>
      <c r="AG58" s="18"/>
      <c r="AH58" s="18"/>
      <c r="AI58" s="18"/>
      <c r="AJ58" s="18"/>
    </row>
    <row r="59" spans="1:36" x14ac:dyDescent="0.4">
      <c r="A59" s="18"/>
      <c r="B59" s="18"/>
      <c r="C59" s="18"/>
      <c r="D59" s="18"/>
      <c r="E59" s="18"/>
      <c r="F59" s="18"/>
      <c r="G59" s="18"/>
      <c r="H59" s="18"/>
      <c r="I59" s="18"/>
      <c r="J59" s="18"/>
      <c r="K59" s="18"/>
      <c r="L59" s="18"/>
      <c r="M59" s="18"/>
      <c r="N59" s="18"/>
      <c r="O59" s="18"/>
      <c r="P59" s="18"/>
      <c r="Q59" s="18"/>
      <c r="R59" s="18"/>
      <c r="S59" s="18"/>
      <c r="T59" s="18"/>
      <c r="U59" s="18"/>
      <c r="V59" s="18"/>
      <c r="W59" s="18"/>
      <c r="X59" s="18"/>
      <c r="Y59" s="18"/>
      <c r="Z59" s="18"/>
      <c r="AA59" s="18"/>
      <c r="AB59" s="18"/>
      <c r="AC59" s="18"/>
      <c r="AD59" s="18"/>
      <c r="AE59" s="18"/>
      <c r="AF59" s="18"/>
      <c r="AG59" s="18"/>
      <c r="AH59" s="18"/>
      <c r="AI59" s="18"/>
      <c r="AJ59" s="18"/>
    </row>
    <row r="60" spans="1:36" hidden="1" x14ac:dyDescent="0.4">
      <c r="A60" s="9"/>
      <c r="B60" s="13" t="s">
        <v>17</v>
      </c>
      <c r="C60" s="34"/>
      <c r="E60" s="35"/>
      <c r="G60" s="35"/>
      <c r="AJ60" s="36">
        <v>42809</v>
      </c>
    </row>
    <row r="61" spans="1:36" hidden="1" x14ac:dyDescent="0.4">
      <c r="A61" s="9"/>
      <c r="B61" s="103" t="s">
        <v>5</v>
      </c>
      <c r="C61" s="104" t="s">
        <v>4</v>
      </c>
      <c r="D61" s="106" t="s">
        <v>3</v>
      </c>
      <c r="E61" s="106"/>
      <c r="F61" s="106"/>
      <c r="G61" s="106"/>
      <c r="H61" s="106"/>
      <c r="I61" s="106"/>
      <c r="J61" s="106"/>
      <c r="K61" s="106"/>
      <c r="L61" s="106"/>
      <c r="M61" s="106"/>
      <c r="N61" s="106"/>
      <c r="O61" s="106"/>
      <c r="P61" s="106"/>
      <c r="Q61" s="106"/>
      <c r="R61" s="106"/>
      <c r="S61" s="106"/>
      <c r="T61" s="106"/>
      <c r="U61" s="106"/>
      <c r="V61" s="106"/>
      <c r="W61" s="106"/>
      <c r="X61" s="106"/>
      <c r="Y61" s="106"/>
      <c r="Z61" s="106"/>
      <c r="AA61" s="106"/>
      <c r="AB61" s="106"/>
      <c r="AC61" s="106"/>
      <c r="AD61" s="106"/>
      <c r="AE61" s="106"/>
      <c r="AF61" s="106"/>
      <c r="AG61" s="106"/>
      <c r="AH61" s="106"/>
      <c r="AI61" s="106"/>
      <c r="AJ61" s="106"/>
    </row>
    <row r="62" spans="1:36" hidden="1" x14ac:dyDescent="0.4">
      <c r="A62" s="9"/>
      <c r="B62" s="103"/>
      <c r="C62" s="105"/>
      <c r="D62" s="37">
        <v>80</v>
      </c>
      <c r="E62" s="37">
        <v>90</v>
      </c>
      <c r="F62" s="37">
        <v>100</v>
      </c>
      <c r="G62" s="37">
        <v>110</v>
      </c>
      <c r="H62" s="37">
        <v>120</v>
      </c>
      <c r="I62" s="37">
        <v>130</v>
      </c>
      <c r="J62" s="37">
        <v>140</v>
      </c>
      <c r="K62" s="37">
        <v>150</v>
      </c>
      <c r="L62" s="37">
        <v>160</v>
      </c>
      <c r="M62" s="37">
        <v>170</v>
      </c>
      <c r="N62" s="37">
        <v>180</v>
      </c>
      <c r="O62" s="37">
        <v>190</v>
      </c>
      <c r="P62" s="37">
        <v>200</v>
      </c>
      <c r="Q62" s="37">
        <v>210</v>
      </c>
      <c r="R62" s="37">
        <v>220</v>
      </c>
      <c r="S62" s="37">
        <v>230</v>
      </c>
      <c r="T62" s="37">
        <v>240</v>
      </c>
      <c r="U62" s="37">
        <v>250</v>
      </c>
      <c r="V62" s="37">
        <v>260</v>
      </c>
      <c r="W62" s="37">
        <v>270</v>
      </c>
      <c r="X62" s="37">
        <v>280</v>
      </c>
      <c r="Y62" s="37">
        <v>290</v>
      </c>
      <c r="Z62" s="37">
        <v>300</v>
      </c>
      <c r="AA62" s="37">
        <v>320</v>
      </c>
      <c r="AB62" s="37">
        <v>340</v>
      </c>
      <c r="AC62" s="37">
        <v>360</v>
      </c>
      <c r="AD62" s="37">
        <v>380</v>
      </c>
      <c r="AE62" s="37">
        <v>400</v>
      </c>
      <c r="AF62" s="37">
        <v>420</v>
      </c>
      <c r="AG62" s="37">
        <v>440</v>
      </c>
      <c r="AH62" s="37">
        <v>460</v>
      </c>
      <c r="AI62" s="37">
        <v>480</v>
      </c>
      <c r="AJ62" s="37">
        <v>500</v>
      </c>
    </row>
    <row r="63" spans="1:36" hidden="1" x14ac:dyDescent="0.4">
      <c r="A63" s="9"/>
      <c r="B63" s="107">
        <v>22</v>
      </c>
      <c r="C63" s="30">
        <v>9</v>
      </c>
      <c r="D63" s="38">
        <f t="shared" ref="D63:Z63" si="13">D119*VLOOKUP($AN$3,$B$135:$C$259,2,FALSE)</f>
        <v>159.01995225700932</v>
      </c>
      <c r="E63" s="38">
        <f t="shared" si="13"/>
        <v>192.14910897721961</v>
      </c>
      <c r="F63" s="38">
        <f t="shared" si="13"/>
        <v>225.2782656974299</v>
      </c>
      <c r="G63" s="38">
        <f t="shared" si="13"/>
        <v>258.40742241764019</v>
      </c>
      <c r="H63" s="38">
        <f t="shared" si="13"/>
        <v>291.53657913785042</v>
      </c>
      <c r="I63" s="38">
        <f t="shared" si="13"/>
        <v>324.66573585806071</v>
      </c>
      <c r="J63" s="38">
        <f t="shared" si="13"/>
        <v>357.794892578271</v>
      </c>
      <c r="K63" s="38">
        <f t="shared" si="13"/>
        <v>390.92404929848124</v>
      </c>
      <c r="L63" s="38">
        <f t="shared" si="13"/>
        <v>424.05320601869158</v>
      </c>
      <c r="M63" s="38">
        <f t="shared" si="13"/>
        <v>457.18236273890182</v>
      </c>
      <c r="N63" s="38">
        <f t="shared" si="13"/>
        <v>490.31151945911211</v>
      </c>
      <c r="O63" s="38">
        <f t="shared" si="13"/>
        <v>523.4406761793224</v>
      </c>
      <c r="P63" s="38">
        <f t="shared" si="13"/>
        <v>556.56983289953268</v>
      </c>
      <c r="Q63" s="38">
        <f t="shared" si="13"/>
        <v>589.69898961974297</v>
      </c>
      <c r="R63" s="38">
        <f t="shared" si="13"/>
        <v>622.82814633995315</v>
      </c>
      <c r="S63" s="38">
        <f t="shared" si="13"/>
        <v>655.95730306016355</v>
      </c>
      <c r="T63" s="38">
        <f t="shared" si="13"/>
        <v>689.08645978037384</v>
      </c>
      <c r="U63" s="38">
        <f t="shared" si="13"/>
        <v>722.21561650058413</v>
      </c>
      <c r="V63" s="38">
        <f t="shared" si="13"/>
        <v>755.34477322079431</v>
      </c>
      <c r="W63" s="38">
        <f t="shared" si="13"/>
        <v>788.4739299410046</v>
      </c>
      <c r="X63" s="38">
        <f t="shared" si="13"/>
        <v>821.60308666121489</v>
      </c>
      <c r="Y63" s="38">
        <f t="shared" si="13"/>
        <v>854.73224338142518</v>
      </c>
      <c r="Z63" s="38">
        <f t="shared" si="13"/>
        <v>887.86140010163547</v>
      </c>
      <c r="AA63" s="38">
        <f t="shared" ref="AA63:AJ63" si="14">AA119*VLOOKUP($AN$3,$B$135:$C$259,2,FALSE)</f>
        <v>954.11971354205593</v>
      </c>
      <c r="AB63" s="38">
        <f t="shared" si="14"/>
        <v>1020.3780269824766</v>
      </c>
      <c r="AC63" s="38">
        <f t="shared" si="14"/>
        <v>1086.6363404228971</v>
      </c>
      <c r="AD63" s="38">
        <f t="shared" si="14"/>
        <v>1152.8946538633177</v>
      </c>
      <c r="AE63" s="38">
        <f t="shared" si="14"/>
        <v>1219.1529673037383</v>
      </c>
      <c r="AF63" s="38">
        <f t="shared" si="14"/>
        <v>1285.4112807441588</v>
      </c>
      <c r="AG63" s="38">
        <f t="shared" si="14"/>
        <v>1351.6695941845794</v>
      </c>
      <c r="AH63" s="38">
        <f t="shared" si="14"/>
        <v>1417.927907625</v>
      </c>
      <c r="AI63" s="38">
        <f t="shared" si="14"/>
        <v>1484.1862210654206</v>
      </c>
      <c r="AJ63" s="38">
        <f t="shared" si="14"/>
        <v>1550.4445345058409</v>
      </c>
    </row>
    <row r="64" spans="1:36" hidden="1" x14ac:dyDescent="0.4">
      <c r="A64" s="9"/>
      <c r="B64" s="107"/>
      <c r="C64" s="30">
        <v>15</v>
      </c>
      <c r="D64" s="39">
        <f t="shared" ref="D64:Z64" si="15">D120*VLOOKUP($AN$3,$B$135:$C$259,2,FALSE)</f>
        <v>250.7133343317758</v>
      </c>
      <c r="E64" s="39">
        <f t="shared" si="15"/>
        <v>299.39553517289727</v>
      </c>
      <c r="F64" s="39">
        <f t="shared" si="15"/>
        <v>348.0777360140188</v>
      </c>
      <c r="G64" s="39">
        <f t="shared" si="15"/>
        <v>396.75993685514027</v>
      </c>
      <c r="H64" s="39">
        <f t="shared" si="15"/>
        <v>445.44213769626185</v>
      </c>
      <c r="I64" s="39">
        <f t="shared" si="15"/>
        <v>494.12433853738327</v>
      </c>
      <c r="J64" s="39">
        <f t="shared" si="15"/>
        <v>542.80653937850479</v>
      </c>
      <c r="K64" s="39">
        <f t="shared" si="15"/>
        <v>591.48874021962638</v>
      </c>
      <c r="L64" s="39">
        <f t="shared" si="15"/>
        <v>640.17094106074785</v>
      </c>
      <c r="M64" s="39">
        <f t="shared" si="15"/>
        <v>688.85314190186944</v>
      </c>
      <c r="N64" s="39">
        <f t="shared" si="15"/>
        <v>737.53534274299079</v>
      </c>
      <c r="O64" s="39">
        <f t="shared" si="15"/>
        <v>786.21754358411238</v>
      </c>
      <c r="P64" s="39">
        <f t="shared" si="15"/>
        <v>834.89974442523396</v>
      </c>
      <c r="Q64" s="39">
        <f t="shared" si="15"/>
        <v>883.58194526635543</v>
      </c>
      <c r="R64" s="39">
        <f t="shared" si="15"/>
        <v>932.2641461074769</v>
      </c>
      <c r="S64" s="39">
        <f t="shared" si="15"/>
        <v>980.94634694859849</v>
      </c>
      <c r="T64" s="39">
        <f t="shared" si="15"/>
        <v>1029.62854778972</v>
      </c>
      <c r="U64" s="39">
        <f t="shared" si="15"/>
        <v>1078.3107486308413</v>
      </c>
      <c r="V64" s="39">
        <f t="shared" si="15"/>
        <v>1126.9929494719629</v>
      </c>
      <c r="W64" s="39">
        <f t="shared" si="15"/>
        <v>1175.6751503130845</v>
      </c>
      <c r="X64" s="39">
        <f t="shared" si="15"/>
        <v>1224.3573511542061</v>
      </c>
      <c r="Y64" s="39">
        <f t="shared" si="15"/>
        <v>1273.0395519953277</v>
      </c>
      <c r="Z64" s="39">
        <f t="shared" si="15"/>
        <v>1321.721752836449</v>
      </c>
      <c r="AA64" s="39">
        <f t="shared" ref="AA64:AJ64" si="16">AA120*VLOOKUP($AN$3,$B$135:$C$259,2,FALSE)</f>
        <v>1419.086154518692</v>
      </c>
      <c r="AB64" s="39">
        <f t="shared" si="16"/>
        <v>1516.4505562009351</v>
      </c>
      <c r="AC64" s="39">
        <f t="shared" si="16"/>
        <v>1613.8149578831781</v>
      </c>
      <c r="AD64" s="39">
        <f t="shared" si="16"/>
        <v>1711.1793595654212</v>
      </c>
      <c r="AE64" s="39">
        <f t="shared" si="16"/>
        <v>1808.543761247664</v>
      </c>
      <c r="AF64" s="39">
        <f t="shared" si="16"/>
        <v>1905.9081629299071</v>
      </c>
      <c r="AG64" s="39">
        <f t="shared" si="16"/>
        <v>2003.2725646121503</v>
      </c>
      <c r="AH64" s="39">
        <f t="shared" si="16"/>
        <v>2100.6369662943935</v>
      </c>
      <c r="AI64" s="39">
        <f t="shared" si="16"/>
        <v>2198.0013679766362</v>
      </c>
      <c r="AJ64" s="39">
        <f t="shared" si="16"/>
        <v>2295.3657696588793</v>
      </c>
    </row>
    <row r="65" spans="1:36" hidden="1" x14ac:dyDescent="0.4">
      <c r="A65" s="9"/>
      <c r="B65" s="107">
        <v>32</v>
      </c>
      <c r="C65" s="30">
        <v>9</v>
      </c>
      <c r="D65" s="40">
        <f t="shared" ref="D65:Z65" si="17">D121*VLOOKUP($AN$3,$B$135:$C$259,2,FALSE)</f>
        <v>209.64039669565224</v>
      </c>
      <c r="E65" s="40">
        <f t="shared" si="17"/>
        <v>253.31547934057977</v>
      </c>
      <c r="F65" s="40">
        <f t="shared" si="17"/>
        <v>296.99056198550738</v>
      </c>
      <c r="G65" s="40">
        <f t="shared" si="17"/>
        <v>340.66564463043488</v>
      </c>
      <c r="H65" s="40">
        <f t="shared" si="17"/>
        <v>384.34072727536244</v>
      </c>
      <c r="I65" s="40">
        <f t="shared" si="17"/>
        <v>428.01580992029</v>
      </c>
      <c r="J65" s="40">
        <f t="shared" si="17"/>
        <v>471.69089256521755</v>
      </c>
      <c r="K65" s="40">
        <f t="shared" si="17"/>
        <v>515.36597521014505</v>
      </c>
      <c r="L65" s="40">
        <f t="shared" si="17"/>
        <v>559.04105785507261</v>
      </c>
      <c r="M65" s="40">
        <f t="shared" si="17"/>
        <v>602.71614050000017</v>
      </c>
      <c r="N65" s="40">
        <f t="shared" si="17"/>
        <v>646.39122314492772</v>
      </c>
      <c r="O65" s="40">
        <f t="shared" si="17"/>
        <v>690.06630578985528</v>
      </c>
      <c r="P65" s="40">
        <f t="shared" si="17"/>
        <v>733.74138843478283</v>
      </c>
      <c r="Q65" s="40">
        <f t="shared" si="17"/>
        <v>777.41647107971039</v>
      </c>
      <c r="R65" s="40">
        <f t="shared" si="17"/>
        <v>821.09155372463795</v>
      </c>
      <c r="S65" s="40">
        <f t="shared" si="17"/>
        <v>864.7666363695655</v>
      </c>
      <c r="T65" s="40">
        <f t="shared" si="17"/>
        <v>908.44171901449306</v>
      </c>
      <c r="U65" s="40">
        <f t="shared" si="17"/>
        <v>952.11680165942073</v>
      </c>
      <c r="V65" s="40">
        <f t="shared" si="17"/>
        <v>995.79188430434806</v>
      </c>
      <c r="W65" s="40">
        <f t="shared" si="17"/>
        <v>1039.4669669492757</v>
      </c>
      <c r="X65" s="40">
        <f t="shared" si="17"/>
        <v>1083.1420495942032</v>
      </c>
      <c r="Y65" s="40">
        <f t="shared" si="17"/>
        <v>1126.8171322391308</v>
      </c>
      <c r="Z65" s="40">
        <f t="shared" si="17"/>
        <v>1170.4922148840585</v>
      </c>
      <c r="AA65" s="40">
        <f t="shared" ref="AA65:AJ65" si="18">AA121*VLOOKUP($AN$3,$B$135:$C$259,2,FALSE)</f>
        <v>1257.8423801739134</v>
      </c>
      <c r="AB65" s="40">
        <f t="shared" si="18"/>
        <v>1345.1925454637685</v>
      </c>
      <c r="AC65" s="40">
        <f t="shared" si="18"/>
        <v>1432.5427107536236</v>
      </c>
      <c r="AD65" s="40">
        <f t="shared" si="18"/>
        <v>1519.8928760434787</v>
      </c>
      <c r="AE65" s="40">
        <f t="shared" si="18"/>
        <v>1607.2430413333338</v>
      </c>
      <c r="AF65" s="40">
        <f t="shared" si="18"/>
        <v>1694.593206623189</v>
      </c>
      <c r="AG65" s="40">
        <f t="shared" si="18"/>
        <v>1781.9433719130441</v>
      </c>
      <c r="AH65" s="40">
        <f t="shared" si="18"/>
        <v>1869.2935372028992</v>
      </c>
      <c r="AI65" s="40">
        <f t="shared" si="18"/>
        <v>1956.6437024927545</v>
      </c>
      <c r="AJ65" s="40">
        <f t="shared" si="18"/>
        <v>2043.9938677826092</v>
      </c>
    </row>
    <row r="66" spans="1:36" hidden="1" x14ac:dyDescent="0.4">
      <c r="A66" s="9"/>
      <c r="B66" s="107"/>
      <c r="C66" s="30">
        <v>11</v>
      </c>
      <c r="D66" s="41">
        <f t="shared" ref="D66:Z66" si="19">D122*VLOOKUP($AN$3,$B$135:$C$259,2,FALSE)</f>
        <v>246.89930339130439</v>
      </c>
      <c r="E66" s="41">
        <f t="shared" si="19"/>
        <v>298.33665826449283</v>
      </c>
      <c r="F66" s="41">
        <f t="shared" si="19"/>
        <v>349.77401313768127</v>
      </c>
      <c r="G66" s="41">
        <f t="shared" si="19"/>
        <v>401.21136801086965</v>
      </c>
      <c r="H66" s="41">
        <f t="shared" si="19"/>
        <v>452.64872288405809</v>
      </c>
      <c r="I66" s="41">
        <f t="shared" si="19"/>
        <v>504.08607775724647</v>
      </c>
      <c r="J66" s="41">
        <f t="shared" si="19"/>
        <v>555.52343263043497</v>
      </c>
      <c r="K66" s="41">
        <f t="shared" si="19"/>
        <v>606.96078750362324</v>
      </c>
      <c r="L66" s="41">
        <f t="shared" si="19"/>
        <v>658.39814237681173</v>
      </c>
      <c r="M66" s="41">
        <f t="shared" si="19"/>
        <v>709.83549725000012</v>
      </c>
      <c r="N66" s="41">
        <f t="shared" si="19"/>
        <v>761.27285212318861</v>
      </c>
      <c r="O66" s="41">
        <f t="shared" si="19"/>
        <v>812.710206996377</v>
      </c>
      <c r="P66" s="41">
        <f t="shared" si="19"/>
        <v>864.14756186956538</v>
      </c>
      <c r="Q66" s="41">
        <f t="shared" si="19"/>
        <v>915.58491674275388</v>
      </c>
      <c r="R66" s="41">
        <f t="shared" si="19"/>
        <v>967.02227161594215</v>
      </c>
      <c r="S66" s="41">
        <f t="shared" si="19"/>
        <v>1018.4596264891306</v>
      </c>
      <c r="T66" s="41">
        <f t="shared" si="19"/>
        <v>1069.8969813623191</v>
      </c>
      <c r="U66" s="41">
        <f t="shared" si="19"/>
        <v>1121.3343362355076</v>
      </c>
      <c r="V66" s="41">
        <f t="shared" si="19"/>
        <v>1172.7716911086959</v>
      </c>
      <c r="W66" s="41">
        <f t="shared" si="19"/>
        <v>1224.2090459818842</v>
      </c>
      <c r="X66" s="41">
        <f t="shared" si="19"/>
        <v>1275.6464008550727</v>
      </c>
      <c r="Y66" s="41">
        <f t="shared" si="19"/>
        <v>1327.0837557282612</v>
      </c>
      <c r="Z66" s="41">
        <f t="shared" si="19"/>
        <v>1378.5211106014497</v>
      </c>
      <c r="AA66" s="41">
        <f t="shared" ref="AA66:AJ66" si="20">AA122*VLOOKUP($AN$3,$B$135:$C$259,2,FALSE)</f>
        <v>1481.3958203478264</v>
      </c>
      <c r="AB66" s="41">
        <f t="shared" si="20"/>
        <v>1584.2705300942032</v>
      </c>
      <c r="AC66" s="41">
        <f t="shared" si="20"/>
        <v>1687.14523984058</v>
      </c>
      <c r="AD66" s="41">
        <f t="shared" si="20"/>
        <v>1790.019949586957</v>
      </c>
      <c r="AE66" s="41">
        <f t="shared" si="20"/>
        <v>1892.8946593333337</v>
      </c>
      <c r="AF66" s="41">
        <f t="shared" si="20"/>
        <v>1995.7693690797105</v>
      </c>
      <c r="AG66" s="41">
        <f t="shared" si="20"/>
        <v>2098.6440788260875</v>
      </c>
      <c r="AH66" s="41">
        <f t="shared" si="20"/>
        <v>2201.5187885724645</v>
      </c>
      <c r="AI66" s="41">
        <f t="shared" si="20"/>
        <v>2304.3934983188415</v>
      </c>
      <c r="AJ66" s="41">
        <f t="shared" si="20"/>
        <v>2407.2682080652176</v>
      </c>
    </row>
    <row r="67" spans="1:36" hidden="1" x14ac:dyDescent="0.4">
      <c r="A67" s="9"/>
      <c r="B67" s="107"/>
      <c r="C67" s="30">
        <v>15</v>
      </c>
      <c r="D67" s="41">
        <f t="shared" ref="D67:Z67" si="21">D123*VLOOKUP($AN$3,$B$135:$C$259,2,FALSE)</f>
        <v>402.6236704437793</v>
      </c>
      <c r="E67" s="41">
        <f t="shared" si="21"/>
        <v>480.80302392800826</v>
      </c>
      <c r="F67" s="41">
        <f t="shared" si="21"/>
        <v>558.98237741223727</v>
      </c>
      <c r="G67" s="41">
        <f t="shared" si="21"/>
        <v>637.16173089646622</v>
      </c>
      <c r="H67" s="41">
        <f t="shared" si="21"/>
        <v>715.34108438069529</v>
      </c>
      <c r="I67" s="41">
        <f t="shared" si="21"/>
        <v>793.52043786492413</v>
      </c>
      <c r="J67" s="41">
        <f t="shared" si="21"/>
        <v>871.6997913491532</v>
      </c>
      <c r="K67" s="41">
        <f t="shared" si="21"/>
        <v>949.87914483338227</v>
      </c>
      <c r="L67" s="41">
        <f t="shared" si="21"/>
        <v>1028.0584983176111</v>
      </c>
      <c r="M67" s="41">
        <f t="shared" si="21"/>
        <v>1106.2378518018402</v>
      </c>
      <c r="N67" s="41">
        <f t="shared" si="21"/>
        <v>1184.417205286069</v>
      </c>
      <c r="O67" s="41">
        <f t="shared" si="21"/>
        <v>1262.5965587702981</v>
      </c>
      <c r="P67" s="41">
        <f t="shared" si="21"/>
        <v>1340.7759122545272</v>
      </c>
      <c r="Q67" s="41">
        <f t="shared" si="21"/>
        <v>1418.955265738756</v>
      </c>
      <c r="R67" s="41">
        <f t="shared" si="21"/>
        <v>1497.1346192229851</v>
      </c>
      <c r="S67" s="41">
        <f t="shared" si="21"/>
        <v>1575.3139727072141</v>
      </c>
      <c r="T67" s="41">
        <f t="shared" si="21"/>
        <v>1653.4933261914432</v>
      </c>
      <c r="U67" s="41">
        <f t="shared" si="21"/>
        <v>1731.672679675672</v>
      </c>
      <c r="V67" s="41">
        <f t="shared" si="21"/>
        <v>1809.8520331599011</v>
      </c>
      <c r="W67" s="41">
        <f t="shared" si="21"/>
        <v>1888.0313866441302</v>
      </c>
      <c r="X67" s="41">
        <f t="shared" si="21"/>
        <v>1966.2107401283592</v>
      </c>
      <c r="Y67" s="41">
        <f t="shared" si="21"/>
        <v>2044.3900936125883</v>
      </c>
      <c r="Z67" s="41">
        <f t="shared" si="21"/>
        <v>2122.5694470968169</v>
      </c>
      <c r="AA67" s="41">
        <f t="shared" ref="AA67:AJ67" si="22">AA123*VLOOKUP($AN$3,$B$135:$C$259,2,FALSE)</f>
        <v>2278.9281540652751</v>
      </c>
      <c r="AB67" s="41">
        <f t="shared" si="22"/>
        <v>2435.2868610337332</v>
      </c>
      <c r="AC67" s="41">
        <f t="shared" si="22"/>
        <v>2591.6455680021909</v>
      </c>
      <c r="AD67" s="41">
        <f t="shared" si="22"/>
        <v>2748.004274970649</v>
      </c>
      <c r="AE67" s="41">
        <f t="shared" si="22"/>
        <v>2904.3629819391067</v>
      </c>
      <c r="AF67" s="41">
        <f t="shared" si="22"/>
        <v>3060.7216889075648</v>
      </c>
      <c r="AG67" s="41">
        <f t="shared" si="22"/>
        <v>3217.080395876023</v>
      </c>
      <c r="AH67" s="41">
        <f t="shared" si="22"/>
        <v>3373.4391028444811</v>
      </c>
      <c r="AI67" s="41">
        <f t="shared" si="22"/>
        <v>3529.7978098129388</v>
      </c>
      <c r="AJ67" s="41">
        <f t="shared" si="22"/>
        <v>3686.1565167813969</v>
      </c>
    </row>
    <row r="68" spans="1:36" hidden="1" x14ac:dyDescent="0.4">
      <c r="A68" s="9"/>
      <c r="B68" s="107"/>
      <c r="C68" s="30">
        <v>30</v>
      </c>
      <c r="D68" s="41">
        <f t="shared" ref="D68:Z68" si="23">D124*VLOOKUP($AN$3,$B$135:$C$259,2,FALSE)</f>
        <v>458</v>
      </c>
      <c r="E68" s="41">
        <f t="shared" si="23"/>
        <v>549</v>
      </c>
      <c r="F68" s="41">
        <f t="shared" si="23"/>
        <v>640</v>
      </c>
      <c r="G68" s="41">
        <f t="shared" si="23"/>
        <v>731</v>
      </c>
      <c r="H68" s="41">
        <f t="shared" si="23"/>
        <v>822</v>
      </c>
      <c r="I68" s="41">
        <f t="shared" si="23"/>
        <v>913</v>
      </c>
      <c r="J68" s="41">
        <f t="shared" si="23"/>
        <v>1004</v>
      </c>
      <c r="K68" s="41">
        <f t="shared" si="23"/>
        <v>1095</v>
      </c>
      <c r="L68" s="41">
        <f t="shared" si="23"/>
        <v>1186</v>
      </c>
      <c r="M68" s="41">
        <f t="shared" si="23"/>
        <v>1276</v>
      </c>
      <c r="N68" s="41">
        <f t="shared" si="23"/>
        <v>1367</v>
      </c>
      <c r="O68" s="41">
        <f t="shared" si="23"/>
        <v>1458</v>
      </c>
      <c r="P68" s="41">
        <f t="shared" si="23"/>
        <v>1549</v>
      </c>
      <c r="Q68" s="41">
        <f t="shared" si="23"/>
        <v>1640</v>
      </c>
      <c r="R68" s="41">
        <f t="shared" si="23"/>
        <v>1731</v>
      </c>
      <c r="S68" s="41">
        <f t="shared" si="23"/>
        <v>1822</v>
      </c>
      <c r="T68" s="41">
        <f t="shared" si="23"/>
        <v>1913</v>
      </c>
      <c r="U68" s="41">
        <f t="shared" si="23"/>
        <v>2004</v>
      </c>
      <c r="V68" s="41">
        <f t="shared" si="23"/>
        <v>2095</v>
      </c>
      <c r="W68" s="41">
        <f t="shared" si="23"/>
        <v>2186</v>
      </c>
      <c r="X68" s="41">
        <f t="shared" si="23"/>
        <v>2277</v>
      </c>
      <c r="Y68" s="41">
        <f t="shared" si="23"/>
        <v>2368</v>
      </c>
      <c r="Z68" s="41">
        <f t="shared" si="23"/>
        <v>2459</v>
      </c>
      <c r="AA68" s="41">
        <f t="shared" ref="AA68:AJ68" si="24">AA124*VLOOKUP($AN$3,$B$135:$C$259,2,FALSE)</f>
        <v>2641</v>
      </c>
      <c r="AB68" s="41">
        <f t="shared" si="24"/>
        <v>2823</v>
      </c>
      <c r="AC68" s="41">
        <f t="shared" si="24"/>
        <v>3005</v>
      </c>
      <c r="AD68" s="41">
        <f t="shared" si="24"/>
        <v>3187</v>
      </c>
      <c r="AE68" s="41">
        <f t="shared" si="24"/>
        <v>3369</v>
      </c>
      <c r="AF68" s="41">
        <f t="shared" si="24"/>
        <v>3550</v>
      </c>
      <c r="AG68" s="41">
        <f t="shared" si="24"/>
        <v>3732</v>
      </c>
      <c r="AH68" s="41">
        <f t="shared" si="24"/>
        <v>3914</v>
      </c>
      <c r="AI68" s="41">
        <f t="shared" si="24"/>
        <v>4096</v>
      </c>
      <c r="AJ68" s="41">
        <f t="shared" si="24"/>
        <v>4278</v>
      </c>
    </row>
    <row r="69" spans="1:36" hidden="1" x14ac:dyDescent="0.4">
      <c r="A69" s="9"/>
      <c r="B69" s="107"/>
      <c r="C69" s="30">
        <v>45</v>
      </c>
      <c r="D69" s="39">
        <f t="shared" ref="D69:Z69" si="25">D125*VLOOKUP($AN$3,$B$135:$C$259,2,FALSE)</f>
        <v>803</v>
      </c>
      <c r="E69" s="39">
        <f t="shared" si="25"/>
        <v>962</v>
      </c>
      <c r="F69" s="39">
        <f t="shared" si="25"/>
        <v>1122</v>
      </c>
      <c r="G69" s="39">
        <f t="shared" si="25"/>
        <v>1281</v>
      </c>
      <c r="H69" s="39">
        <f t="shared" si="25"/>
        <v>1441</v>
      </c>
      <c r="I69" s="39">
        <f t="shared" si="25"/>
        <v>1600</v>
      </c>
      <c r="J69" s="39">
        <f t="shared" si="25"/>
        <v>1759</v>
      </c>
      <c r="K69" s="39">
        <f t="shared" si="25"/>
        <v>1919</v>
      </c>
      <c r="L69" s="39">
        <f t="shared" si="25"/>
        <v>2078</v>
      </c>
      <c r="M69" s="39">
        <f t="shared" si="25"/>
        <v>2238</v>
      </c>
      <c r="N69" s="39">
        <f t="shared" si="25"/>
        <v>2397</v>
      </c>
      <c r="O69" s="39">
        <f t="shared" si="25"/>
        <v>2557</v>
      </c>
      <c r="P69" s="39">
        <f t="shared" si="25"/>
        <v>2716</v>
      </c>
      <c r="Q69" s="39">
        <f t="shared" si="25"/>
        <v>2876</v>
      </c>
      <c r="R69" s="39">
        <f t="shared" si="25"/>
        <v>3035</v>
      </c>
      <c r="S69" s="39">
        <f t="shared" si="25"/>
        <v>3195</v>
      </c>
      <c r="T69" s="39">
        <f t="shared" si="25"/>
        <v>3354</v>
      </c>
      <c r="U69" s="39">
        <f t="shared" si="25"/>
        <v>3514</v>
      </c>
      <c r="V69" s="39">
        <f t="shared" si="25"/>
        <v>3673</v>
      </c>
      <c r="W69" s="39">
        <f t="shared" si="25"/>
        <v>3833</v>
      </c>
      <c r="X69" s="39">
        <f t="shared" si="25"/>
        <v>3992</v>
      </c>
      <c r="Y69" s="39">
        <f t="shared" si="25"/>
        <v>4152</v>
      </c>
      <c r="Z69" s="39">
        <f t="shared" si="25"/>
        <v>4311</v>
      </c>
      <c r="AA69" s="39">
        <f t="shared" ref="AA69:AJ69" si="26">AA125*VLOOKUP($AN$3,$B$135:$C$259,2,FALSE)</f>
        <v>4630</v>
      </c>
      <c r="AB69" s="39">
        <f t="shared" si="26"/>
        <v>4949</v>
      </c>
      <c r="AC69" s="39">
        <f t="shared" si="26"/>
        <v>5268</v>
      </c>
      <c r="AD69" s="39">
        <f t="shared" si="26"/>
        <v>5587</v>
      </c>
      <c r="AE69" s="39">
        <f t="shared" si="26"/>
        <v>5906</v>
      </c>
      <c r="AF69" s="39">
        <f t="shared" si="26"/>
        <v>6225</v>
      </c>
      <c r="AG69" s="39">
        <f t="shared" si="26"/>
        <v>6544</v>
      </c>
      <c r="AH69" s="39">
        <f t="shared" si="26"/>
        <v>6863</v>
      </c>
      <c r="AI69" s="39">
        <f t="shared" si="26"/>
        <v>7181</v>
      </c>
      <c r="AJ69" s="39">
        <f t="shared" si="26"/>
        <v>7500</v>
      </c>
    </row>
    <row r="70" spans="1:36" hidden="1" x14ac:dyDescent="0.4">
      <c r="A70" s="9"/>
      <c r="B70" s="108">
        <v>42</v>
      </c>
      <c r="C70" s="30">
        <v>9</v>
      </c>
      <c r="D70" s="40">
        <f t="shared" ref="D70:Z70" si="27">D126*VLOOKUP($AN$3,$B$135:$C$259,2,FALSE)</f>
        <v>311.47746877657715</v>
      </c>
      <c r="E70" s="40">
        <f t="shared" si="27"/>
        <v>371.95853067494164</v>
      </c>
      <c r="F70" s="40">
        <f t="shared" si="27"/>
        <v>432.43959257330613</v>
      </c>
      <c r="G70" s="40">
        <f t="shared" si="27"/>
        <v>492.92065447167062</v>
      </c>
      <c r="H70" s="40">
        <f t="shared" si="27"/>
        <v>553.40171637003516</v>
      </c>
      <c r="I70" s="40">
        <f t="shared" si="27"/>
        <v>613.88277826839965</v>
      </c>
      <c r="J70" s="40">
        <f t="shared" si="27"/>
        <v>674.36384016676413</v>
      </c>
      <c r="K70" s="40">
        <f t="shared" si="27"/>
        <v>734.84490206512874</v>
      </c>
      <c r="L70" s="40">
        <f t="shared" si="27"/>
        <v>795.32596396349311</v>
      </c>
      <c r="M70" s="40">
        <f t="shared" si="27"/>
        <v>855.80702586185771</v>
      </c>
      <c r="N70" s="40">
        <f t="shared" si="27"/>
        <v>916.28808776022208</v>
      </c>
      <c r="O70" s="40">
        <f t="shared" si="27"/>
        <v>976.76914965858668</v>
      </c>
      <c r="P70" s="40">
        <f t="shared" si="27"/>
        <v>1037.2502115569512</v>
      </c>
      <c r="Q70" s="40">
        <f t="shared" si="27"/>
        <v>1097.7312734553157</v>
      </c>
      <c r="R70" s="40">
        <f t="shared" si="27"/>
        <v>1158.2123353536801</v>
      </c>
      <c r="S70" s="40">
        <f t="shared" si="27"/>
        <v>1218.6933972520446</v>
      </c>
      <c r="T70" s="40">
        <f t="shared" si="27"/>
        <v>1279.1744591504093</v>
      </c>
      <c r="U70" s="40">
        <f t="shared" si="27"/>
        <v>1339.6555210487736</v>
      </c>
      <c r="V70" s="40">
        <f t="shared" si="27"/>
        <v>1400.1365829471381</v>
      </c>
      <c r="W70" s="40">
        <f t="shared" si="27"/>
        <v>1460.6176448455026</v>
      </c>
      <c r="X70" s="40">
        <f t="shared" si="27"/>
        <v>1521.0987067438673</v>
      </c>
      <c r="Y70" s="40">
        <f t="shared" si="27"/>
        <v>1581.5797686422318</v>
      </c>
      <c r="Z70" s="40">
        <f t="shared" si="27"/>
        <v>1642.060830540596</v>
      </c>
      <c r="AA70" s="40">
        <f t="shared" ref="AA70:AJ70" si="28">AA126*VLOOKUP($AN$3,$B$135:$C$259,2,FALSE)</f>
        <v>1763.0229543373252</v>
      </c>
      <c r="AB70" s="40">
        <f t="shared" si="28"/>
        <v>1883.9850781340542</v>
      </c>
      <c r="AC70" s="40">
        <f t="shared" si="28"/>
        <v>2004.9472019307832</v>
      </c>
      <c r="AD70" s="40">
        <f t="shared" si="28"/>
        <v>2125.9093257275122</v>
      </c>
      <c r="AE70" s="40">
        <f t="shared" si="28"/>
        <v>2246.8714495242411</v>
      </c>
      <c r="AF70" s="40">
        <f t="shared" si="28"/>
        <v>2367.8335733209701</v>
      </c>
      <c r="AG70" s="40">
        <f t="shared" si="28"/>
        <v>2488.7956971176991</v>
      </c>
      <c r="AH70" s="40">
        <f t="shared" si="28"/>
        <v>2609.7578209144285</v>
      </c>
      <c r="AI70" s="40">
        <f t="shared" si="28"/>
        <v>2730.719944711157</v>
      </c>
      <c r="AJ70" s="40">
        <f t="shared" si="28"/>
        <v>2851.682068507886</v>
      </c>
    </row>
    <row r="71" spans="1:36" hidden="1" x14ac:dyDescent="0.4">
      <c r="A71" s="9"/>
      <c r="B71" s="108"/>
      <c r="C71" s="30">
        <v>11</v>
      </c>
      <c r="D71" s="41">
        <f t="shared" ref="D71:Z71" si="29">D127*VLOOKUP($AN$3,$B$135:$C$259,2,FALSE)</f>
        <v>372.24160322137851</v>
      </c>
      <c r="E71" s="41">
        <f t="shared" si="29"/>
        <v>444.52152617698601</v>
      </c>
      <c r="F71" s="41">
        <f t="shared" si="29"/>
        <v>516.80144913259346</v>
      </c>
      <c r="G71" s="41">
        <f t="shared" si="29"/>
        <v>589.08137208820096</v>
      </c>
      <c r="H71" s="41">
        <f t="shared" si="29"/>
        <v>661.36129504380847</v>
      </c>
      <c r="I71" s="41">
        <f t="shared" si="29"/>
        <v>733.64121799941586</v>
      </c>
      <c r="J71" s="41">
        <f t="shared" si="29"/>
        <v>805.92114095502336</v>
      </c>
      <c r="K71" s="41">
        <f t="shared" si="29"/>
        <v>878.20106391063098</v>
      </c>
      <c r="L71" s="41">
        <f t="shared" si="29"/>
        <v>950.48098686623837</v>
      </c>
      <c r="M71" s="41">
        <f t="shared" si="29"/>
        <v>1022.7609098218459</v>
      </c>
      <c r="N71" s="41">
        <f t="shared" si="29"/>
        <v>1095.0408327774533</v>
      </c>
      <c r="O71" s="41">
        <f t="shared" si="29"/>
        <v>1167.3207557330609</v>
      </c>
      <c r="P71" s="41">
        <f t="shared" si="29"/>
        <v>1239.6006786886683</v>
      </c>
      <c r="Q71" s="41">
        <f t="shared" si="29"/>
        <v>1311.8806016442757</v>
      </c>
      <c r="R71" s="41">
        <f t="shared" si="29"/>
        <v>1384.1605245998833</v>
      </c>
      <c r="S71" s="41">
        <f t="shared" si="29"/>
        <v>1456.4404475554909</v>
      </c>
      <c r="T71" s="41">
        <f t="shared" si="29"/>
        <v>1528.7203705110983</v>
      </c>
      <c r="U71" s="41">
        <f t="shared" si="29"/>
        <v>1601.0002934667057</v>
      </c>
      <c r="V71" s="41">
        <f t="shared" si="29"/>
        <v>1673.2802164223131</v>
      </c>
      <c r="W71" s="41">
        <f t="shared" si="29"/>
        <v>1745.5601393779207</v>
      </c>
      <c r="X71" s="41">
        <f t="shared" si="29"/>
        <v>1817.8400623335283</v>
      </c>
      <c r="Y71" s="41">
        <f t="shared" si="29"/>
        <v>1890.1199852891357</v>
      </c>
      <c r="Z71" s="41">
        <f t="shared" si="29"/>
        <v>1962.3999082447431</v>
      </c>
      <c r="AA71" s="41">
        <f t="shared" ref="AA71:AJ71" si="30">AA127*VLOOKUP($AN$3,$B$135:$C$259,2,FALSE)</f>
        <v>2106.9597541559583</v>
      </c>
      <c r="AB71" s="41">
        <f t="shared" si="30"/>
        <v>2251.5196000671731</v>
      </c>
      <c r="AC71" s="41">
        <f t="shared" si="30"/>
        <v>2396.0794459783879</v>
      </c>
      <c r="AD71" s="41">
        <f t="shared" si="30"/>
        <v>2540.6392918896031</v>
      </c>
      <c r="AE71" s="41">
        <f t="shared" si="30"/>
        <v>2685.1991378008179</v>
      </c>
      <c r="AF71" s="41">
        <f t="shared" si="30"/>
        <v>2829.7589837120331</v>
      </c>
      <c r="AG71" s="41">
        <f t="shared" si="30"/>
        <v>2974.3188296232479</v>
      </c>
      <c r="AH71" s="41">
        <f t="shared" si="30"/>
        <v>3118.8786755344631</v>
      </c>
      <c r="AI71" s="41">
        <f t="shared" si="30"/>
        <v>3263.4385214456775</v>
      </c>
      <c r="AJ71" s="41">
        <f t="shared" si="30"/>
        <v>3407.9983673568927</v>
      </c>
    </row>
    <row r="72" spans="1:36" hidden="1" x14ac:dyDescent="0.4">
      <c r="A72" s="9"/>
      <c r="B72" s="108"/>
      <c r="C72" s="30">
        <v>15</v>
      </c>
      <c r="D72" s="41">
        <f t="shared" ref="D72:Z72" si="31">D128*VLOOKUP($AN$3,$B$135:$C$259,2,FALSE)</f>
        <v>474.94865666037748</v>
      </c>
      <c r="E72" s="41">
        <f t="shared" si="31"/>
        <v>573.89629346462277</v>
      </c>
      <c r="F72" s="41">
        <f t="shared" si="31"/>
        <v>672.84393026886823</v>
      </c>
      <c r="G72" s="41">
        <f t="shared" si="31"/>
        <v>771.79156707311347</v>
      </c>
      <c r="H72" s="41">
        <f t="shared" si="31"/>
        <v>870.73920387735882</v>
      </c>
      <c r="I72" s="41">
        <f t="shared" si="31"/>
        <v>969.68684068160405</v>
      </c>
      <c r="J72" s="41">
        <f t="shared" si="31"/>
        <v>1068.6344774858494</v>
      </c>
      <c r="K72" s="41">
        <f t="shared" si="31"/>
        <v>1167.5821142900948</v>
      </c>
      <c r="L72" s="41">
        <f t="shared" si="31"/>
        <v>1266.5297510943401</v>
      </c>
      <c r="M72" s="41">
        <f t="shared" si="31"/>
        <v>1365.4773878985852</v>
      </c>
      <c r="N72" s="41">
        <f t="shared" si="31"/>
        <v>1464.4250247028306</v>
      </c>
      <c r="O72" s="41">
        <f t="shared" si="31"/>
        <v>1563.3726615070761</v>
      </c>
      <c r="P72" s="41">
        <f t="shared" si="31"/>
        <v>1662.3202983113213</v>
      </c>
      <c r="Q72" s="41">
        <f t="shared" si="31"/>
        <v>1761.2679351155666</v>
      </c>
      <c r="R72" s="41">
        <f t="shared" si="31"/>
        <v>1860.2155719198117</v>
      </c>
      <c r="S72" s="41">
        <f t="shared" si="31"/>
        <v>1959.1632087240573</v>
      </c>
      <c r="T72" s="41">
        <f t="shared" si="31"/>
        <v>2058.1108455283024</v>
      </c>
      <c r="U72" s="41">
        <f t="shared" si="31"/>
        <v>2157.058482332548</v>
      </c>
      <c r="V72" s="41">
        <f t="shared" si="31"/>
        <v>2256.0061191367931</v>
      </c>
      <c r="W72" s="41">
        <f t="shared" si="31"/>
        <v>2354.9537559410383</v>
      </c>
      <c r="X72" s="41">
        <f t="shared" si="31"/>
        <v>2453.9013927452838</v>
      </c>
      <c r="Y72" s="41">
        <f t="shared" si="31"/>
        <v>2552.8490295495294</v>
      </c>
      <c r="Z72" s="41">
        <f t="shared" si="31"/>
        <v>2651.7966663537745</v>
      </c>
      <c r="AA72" s="41">
        <f t="shared" ref="AA72:AJ72" si="32">AA128*VLOOKUP($AN$3,$B$135:$C$259,2,FALSE)</f>
        <v>2849.6919399622648</v>
      </c>
      <c r="AB72" s="41">
        <f t="shared" si="32"/>
        <v>3047.5872135707559</v>
      </c>
      <c r="AC72" s="41">
        <f t="shared" si="32"/>
        <v>3245.4824871792462</v>
      </c>
      <c r="AD72" s="41">
        <f t="shared" si="32"/>
        <v>3443.3777607877369</v>
      </c>
      <c r="AE72" s="41">
        <f t="shared" si="32"/>
        <v>3641.2730343962276</v>
      </c>
      <c r="AF72" s="41">
        <f t="shared" si="32"/>
        <v>3839.1683080047183</v>
      </c>
      <c r="AG72" s="41">
        <f t="shared" si="32"/>
        <v>4037.063581613209</v>
      </c>
      <c r="AH72" s="41">
        <f t="shared" si="32"/>
        <v>4234.9588552217001</v>
      </c>
      <c r="AI72" s="41">
        <f t="shared" si="32"/>
        <v>4432.8541288301903</v>
      </c>
      <c r="AJ72" s="41">
        <f t="shared" si="32"/>
        <v>4630.7494024386806</v>
      </c>
    </row>
    <row r="73" spans="1:36" hidden="1" x14ac:dyDescent="0.4">
      <c r="A73" s="9"/>
      <c r="B73" s="108"/>
      <c r="C73" s="30">
        <v>30</v>
      </c>
      <c r="D73" s="41">
        <f t="shared" ref="D73:Z73" si="33">D129*VLOOKUP($AN$3,$B$135:$C$259,2,FALSE)</f>
        <v>803</v>
      </c>
      <c r="E73" s="41">
        <f t="shared" si="33"/>
        <v>962</v>
      </c>
      <c r="F73" s="41">
        <f t="shared" si="33"/>
        <v>1122</v>
      </c>
      <c r="G73" s="41">
        <f t="shared" si="33"/>
        <v>1281</v>
      </c>
      <c r="H73" s="41">
        <f t="shared" si="33"/>
        <v>1441</v>
      </c>
      <c r="I73" s="41">
        <f t="shared" si="33"/>
        <v>1600</v>
      </c>
      <c r="J73" s="41">
        <f t="shared" si="33"/>
        <v>1759</v>
      </c>
      <c r="K73" s="41">
        <f t="shared" si="33"/>
        <v>1919</v>
      </c>
      <c r="L73" s="41">
        <f t="shared" si="33"/>
        <v>2078</v>
      </c>
      <c r="M73" s="41">
        <f t="shared" si="33"/>
        <v>2238</v>
      </c>
      <c r="N73" s="41">
        <f t="shared" si="33"/>
        <v>2397</v>
      </c>
      <c r="O73" s="41">
        <f t="shared" si="33"/>
        <v>2557</v>
      </c>
      <c r="P73" s="41">
        <f t="shared" si="33"/>
        <v>2716</v>
      </c>
      <c r="Q73" s="41">
        <f t="shared" si="33"/>
        <v>2876</v>
      </c>
      <c r="R73" s="41">
        <f t="shared" si="33"/>
        <v>3035</v>
      </c>
      <c r="S73" s="41">
        <f t="shared" si="33"/>
        <v>3195</v>
      </c>
      <c r="T73" s="41">
        <f t="shared" si="33"/>
        <v>3354</v>
      </c>
      <c r="U73" s="41">
        <f t="shared" si="33"/>
        <v>3514</v>
      </c>
      <c r="V73" s="41">
        <f t="shared" si="33"/>
        <v>3673</v>
      </c>
      <c r="W73" s="41">
        <f t="shared" si="33"/>
        <v>3833</v>
      </c>
      <c r="X73" s="41">
        <f t="shared" si="33"/>
        <v>3992</v>
      </c>
      <c r="Y73" s="41">
        <f t="shared" si="33"/>
        <v>4152</v>
      </c>
      <c r="Z73" s="41">
        <f t="shared" si="33"/>
        <v>4311</v>
      </c>
      <c r="AA73" s="41">
        <f t="shared" ref="AA73:AJ73" si="34">AA129*VLOOKUP($AN$3,$B$135:$C$259,2,FALSE)</f>
        <v>4630</v>
      </c>
      <c r="AB73" s="41">
        <f t="shared" si="34"/>
        <v>4949</v>
      </c>
      <c r="AC73" s="41">
        <f t="shared" si="34"/>
        <v>5268</v>
      </c>
      <c r="AD73" s="41">
        <f t="shared" si="34"/>
        <v>5587</v>
      </c>
      <c r="AE73" s="41">
        <f t="shared" si="34"/>
        <v>5906</v>
      </c>
      <c r="AF73" s="41">
        <f t="shared" si="34"/>
        <v>6225</v>
      </c>
      <c r="AG73" s="41">
        <f t="shared" si="34"/>
        <v>6544</v>
      </c>
      <c r="AH73" s="41">
        <f t="shared" si="34"/>
        <v>6863</v>
      </c>
      <c r="AI73" s="41">
        <f t="shared" si="34"/>
        <v>7181</v>
      </c>
      <c r="AJ73" s="41">
        <f t="shared" si="34"/>
        <v>7500</v>
      </c>
    </row>
    <row r="74" spans="1:36" hidden="1" x14ac:dyDescent="0.4">
      <c r="A74" s="9"/>
      <c r="B74" s="108"/>
      <c r="C74" s="30">
        <v>45</v>
      </c>
      <c r="D74" s="39">
        <f t="shared" ref="D74:Z74" si="35">D130*VLOOKUP($AN$3,$B$135:$C$259,2,FALSE)</f>
        <v>1116</v>
      </c>
      <c r="E74" s="39">
        <f t="shared" si="35"/>
        <v>1337</v>
      </c>
      <c r="F74" s="39">
        <f t="shared" si="35"/>
        <v>1559</v>
      </c>
      <c r="G74" s="39">
        <f t="shared" si="35"/>
        <v>1781</v>
      </c>
      <c r="H74" s="39">
        <f t="shared" si="35"/>
        <v>2002</v>
      </c>
      <c r="I74" s="39">
        <f t="shared" si="35"/>
        <v>2224</v>
      </c>
      <c r="J74" s="39">
        <f t="shared" si="35"/>
        <v>2446</v>
      </c>
      <c r="K74" s="39">
        <f t="shared" si="35"/>
        <v>2667</v>
      </c>
      <c r="L74" s="39">
        <f t="shared" si="35"/>
        <v>2889</v>
      </c>
      <c r="M74" s="39">
        <f t="shared" si="35"/>
        <v>3111</v>
      </c>
      <c r="N74" s="39">
        <f t="shared" si="35"/>
        <v>3332</v>
      </c>
      <c r="O74" s="39">
        <f t="shared" si="35"/>
        <v>3554</v>
      </c>
      <c r="P74" s="39">
        <f t="shared" si="35"/>
        <v>3776</v>
      </c>
      <c r="Q74" s="39">
        <f t="shared" si="35"/>
        <v>3997</v>
      </c>
      <c r="R74" s="39">
        <f t="shared" si="35"/>
        <v>4219</v>
      </c>
      <c r="S74" s="39">
        <f t="shared" si="35"/>
        <v>4441</v>
      </c>
      <c r="T74" s="39">
        <f t="shared" si="35"/>
        <v>4662</v>
      </c>
      <c r="U74" s="39">
        <f t="shared" si="35"/>
        <v>4884</v>
      </c>
      <c r="V74" s="39">
        <f t="shared" si="35"/>
        <v>5106</v>
      </c>
      <c r="W74" s="39">
        <f t="shared" si="35"/>
        <v>5327</v>
      </c>
      <c r="X74" s="39">
        <f t="shared" si="35"/>
        <v>5549</v>
      </c>
      <c r="Y74" s="39">
        <f t="shared" si="35"/>
        <v>5771</v>
      </c>
      <c r="Z74" s="39">
        <f t="shared" si="35"/>
        <v>5992</v>
      </c>
      <c r="AA74" s="39">
        <f t="shared" ref="AA74:AJ74" si="36">AA130*VLOOKUP($AN$3,$B$135:$C$259,2,FALSE)</f>
        <v>6436</v>
      </c>
      <c r="AB74" s="39">
        <f t="shared" si="36"/>
        <v>6879</v>
      </c>
      <c r="AC74" s="39">
        <f t="shared" si="36"/>
        <v>7322</v>
      </c>
      <c r="AD74" s="39">
        <f t="shared" si="36"/>
        <v>7765</v>
      </c>
      <c r="AE74" s="39">
        <f t="shared" si="36"/>
        <v>8209</v>
      </c>
      <c r="AF74" s="39">
        <f t="shared" si="36"/>
        <v>8652</v>
      </c>
      <c r="AG74" s="39">
        <f t="shared" si="36"/>
        <v>9095</v>
      </c>
      <c r="AH74" s="39">
        <f t="shared" si="36"/>
        <v>9539</v>
      </c>
      <c r="AI74" s="39">
        <f t="shared" si="36"/>
        <v>9982</v>
      </c>
      <c r="AJ74" s="39">
        <f t="shared" si="36"/>
        <v>10425</v>
      </c>
    </row>
    <row r="75" spans="1:36" hidden="1" x14ac:dyDescent="0.4">
      <c r="A75" s="18"/>
      <c r="B75" s="18"/>
      <c r="C75" s="18"/>
      <c r="D75" s="18"/>
      <c r="E75" s="18"/>
      <c r="F75" s="18"/>
      <c r="G75" s="18"/>
      <c r="H75" s="18"/>
      <c r="I75" s="18"/>
      <c r="J75" s="18"/>
      <c r="K75" s="18"/>
      <c r="L75" s="18"/>
      <c r="M75" s="18"/>
      <c r="N75" s="18"/>
      <c r="O75" s="18"/>
      <c r="P75" s="18"/>
      <c r="Q75" s="18"/>
      <c r="R75" s="18"/>
      <c r="S75" s="18"/>
      <c r="T75" s="18"/>
      <c r="U75" s="18"/>
      <c r="V75" s="18"/>
      <c r="W75" s="18"/>
      <c r="X75" s="18"/>
      <c r="Y75" s="18"/>
      <c r="Z75" s="18"/>
      <c r="AA75" s="18"/>
      <c r="AB75" s="18"/>
      <c r="AC75" s="18"/>
      <c r="AD75" s="18"/>
      <c r="AE75" s="18"/>
      <c r="AF75" s="18"/>
      <c r="AG75" s="18"/>
      <c r="AH75" s="18"/>
      <c r="AI75" s="18"/>
      <c r="AJ75" s="18"/>
    </row>
    <row r="76" spans="1:36" hidden="1" x14ac:dyDescent="0.4">
      <c r="A76" s="18"/>
      <c r="B76" s="18"/>
      <c r="C76" s="18"/>
      <c r="D76" s="18"/>
      <c r="E76" s="18"/>
      <c r="F76" s="18"/>
      <c r="G76" s="18"/>
      <c r="H76" s="18"/>
      <c r="I76" s="18"/>
      <c r="J76" s="18"/>
      <c r="K76" s="18"/>
      <c r="L76" s="18"/>
      <c r="M76" s="18"/>
      <c r="N76" s="18"/>
      <c r="O76" s="18"/>
      <c r="P76" s="18"/>
      <c r="Q76" s="18"/>
      <c r="R76" s="18"/>
      <c r="S76" s="18"/>
      <c r="T76" s="18"/>
      <c r="U76" s="18"/>
      <c r="V76" s="18"/>
      <c r="W76" s="18"/>
      <c r="X76" s="18"/>
      <c r="Y76" s="18"/>
      <c r="Z76" s="18"/>
      <c r="AA76" s="18"/>
      <c r="AB76" s="18"/>
      <c r="AC76" s="18"/>
      <c r="AD76" s="18"/>
      <c r="AE76" s="18"/>
      <c r="AF76" s="18"/>
      <c r="AG76" s="18"/>
      <c r="AH76" s="18"/>
      <c r="AI76" s="18"/>
      <c r="AJ76" s="18"/>
    </row>
    <row r="77" spans="1:36" hidden="1" x14ac:dyDescent="0.4">
      <c r="A77" s="18"/>
      <c r="B77" s="13" t="s">
        <v>16</v>
      </c>
      <c r="C77" s="18"/>
      <c r="D77" s="18"/>
      <c r="E77" s="18"/>
      <c r="F77" s="18"/>
      <c r="G77" s="18"/>
      <c r="H77" s="18"/>
      <c r="I77" s="18"/>
      <c r="J77" s="18"/>
      <c r="K77" s="18"/>
      <c r="L77" s="18"/>
      <c r="M77" s="18"/>
      <c r="N77" s="18"/>
      <c r="O77" s="18"/>
      <c r="P77" s="18"/>
      <c r="Q77" s="18"/>
      <c r="R77" s="18"/>
      <c r="S77" s="18"/>
      <c r="T77" s="18"/>
      <c r="U77" s="18"/>
      <c r="V77" s="18"/>
      <c r="W77" s="18"/>
      <c r="X77" s="18"/>
      <c r="Y77" s="18"/>
      <c r="Z77" s="18"/>
      <c r="AA77" s="18"/>
      <c r="AB77" s="18"/>
      <c r="AC77" s="18"/>
      <c r="AD77" s="18"/>
      <c r="AE77" s="18"/>
      <c r="AF77" s="18"/>
      <c r="AG77" s="18"/>
      <c r="AH77" s="18"/>
      <c r="AI77" s="18"/>
      <c r="AJ77" s="18"/>
    </row>
    <row r="78" spans="1:36" hidden="1" x14ac:dyDescent="0.4">
      <c r="A78" s="18"/>
      <c r="B78" s="103" t="s">
        <v>5</v>
      </c>
      <c r="C78" s="104" t="s">
        <v>4</v>
      </c>
      <c r="D78" s="106" t="s">
        <v>3</v>
      </c>
      <c r="E78" s="106"/>
      <c r="F78" s="106"/>
      <c r="G78" s="106"/>
      <c r="H78" s="106"/>
      <c r="I78" s="106"/>
      <c r="J78" s="106"/>
      <c r="K78" s="106"/>
      <c r="L78" s="106"/>
      <c r="M78" s="106"/>
      <c r="N78" s="106"/>
      <c r="O78" s="106"/>
      <c r="P78" s="106"/>
      <c r="Q78" s="106"/>
      <c r="R78" s="106"/>
      <c r="S78" s="106"/>
      <c r="T78" s="106"/>
      <c r="U78" s="106"/>
      <c r="V78" s="106"/>
      <c r="W78" s="106"/>
      <c r="X78" s="106"/>
      <c r="Y78" s="106"/>
      <c r="Z78" s="106"/>
      <c r="AA78" s="106"/>
      <c r="AB78" s="106"/>
      <c r="AC78" s="106"/>
      <c r="AD78" s="106"/>
      <c r="AE78" s="106"/>
      <c r="AF78" s="106"/>
      <c r="AG78" s="106"/>
      <c r="AH78" s="106"/>
      <c r="AI78" s="106"/>
      <c r="AJ78" s="106"/>
    </row>
    <row r="79" spans="1:36" hidden="1" x14ac:dyDescent="0.4">
      <c r="A79" s="18"/>
      <c r="B79" s="103"/>
      <c r="C79" s="105"/>
      <c r="D79" s="37">
        <v>80</v>
      </c>
      <c r="E79" s="37">
        <v>90</v>
      </c>
      <c r="F79" s="37">
        <v>100</v>
      </c>
      <c r="G79" s="37">
        <v>110</v>
      </c>
      <c r="H79" s="37">
        <v>120</v>
      </c>
      <c r="I79" s="37">
        <v>130</v>
      </c>
      <c r="J79" s="37">
        <v>140</v>
      </c>
      <c r="K79" s="37">
        <v>150</v>
      </c>
      <c r="L79" s="37">
        <v>160</v>
      </c>
      <c r="M79" s="37">
        <v>170</v>
      </c>
      <c r="N79" s="37">
        <v>180</v>
      </c>
      <c r="O79" s="37">
        <v>190</v>
      </c>
      <c r="P79" s="37">
        <v>200</v>
      </c>
      <c r="Q79" s="37">
        <v>210</v>
      </c>
      <c r="R79" s="37">
        <v>220</v>
      </c>
      <c r="S79" s="37">
        <v>230</v>
      </c>
      <c r="T79" s="37">
        <v>240</v>
      </c>
      <c r="U79" s="37">
        <v>250</v>
      </c>
      <c r="V79" s="37">
        <v>260</v>
      </c>
      <c r="W79" s="37">
        <v>270</v>
      </c>
      <c r="X79" s="37">
        <v>280</v>
      </c>
      <c r="Y79" s="37">
        <v>290</v>
      </c>
      <c r="Z79" s="37">
        <v>300</v>
      </c>
      <c r="AA79" s="37">
        <v>320</v>
      </c>
      <c r="AB79" s="37">
        <v>340</v>
      </c>
      <c r="AC79" s="37">
        <v>360</v>
      </c>
      <c r="AD79" s="37">
        <v>380</v>
      </c>
      <c r="AE79" s="37">
        <v>400</v>
      </c>
      <c r="AF79" s="37">
        <v>420</v>
      </c>
      <c r="AG79" s="37">
        <v>440</v>
      </c>
      <c r="AH79" s="37">
        <v>460</v>
      </c>
      <c r="AI79" s="37">
        <v>480</v>
      </c>
      <c r="AJ79" s="37">
        <v>500</v>
      </c>
    </row>
    <row r="80" spans="1:36" hidden="1" x14ac:dyDescent="0.4">
      <c r="A80" s="18"/>
      <c r="B80" s="107">
        <v>22</v>
      </c>
      <c r="C80" s="30">
        <v>9</v>
      </c>
      <c r="D80" s="42">
        <f t="shared" ref="D80:AJ80" si="37">(D15-D63)/D63</f>
        <v>0.12829581706415927</v>
      </c>
      <c r="E80" s="42">
        <f t="shared" si="37"/>
        <v>9.7007170099515372E-2</v>
      </c>
      <c r="F80" s="42">
        <f t="shared" si="37"/>
        <v>7.4921066359766614E-2</v>
      </c>
      <c r="G80" s="42">
        <f t="shared" si="37"/>
        <v>5.8498066143030478E-2</v>
      </c>
      <c r="H80" s="42">
        <f t="shared" si="37"/>
        <v>4.5807565975552661E-2</v>
      </c>
      <c r="I80" s="42">
        <f t="shared" si="37"/>
        <v>3.5706963801437654E-2</v>
      </c>
      <c r="J80" s="42">
        <f t="shared" si="37"/>
        <v>2.7476843511417857E-2</v>
      </c>
      <c r="K80" s="42">
        <f t="shared" si="37"/>
        <v>2.0641658863774445E-2</v>
      </c>
      <c r="L80" s="42">
        <f t="shared" si="37"/>
        <v>1.4874471817325046E-2</v>
      </c>
      <c r="M80" s="42">
        <f t="shared" si="37"/>
        <v>9.9431089805063714E-3</v>
      </c>
      <c r="N80" s="42">
        <f t="shared" si="37"/>
        <v>5.678146527041337E-3</v>
      </c>
      <c r="O80" s="42">
        <f t="shared" si="37"/>
        <v>1.953052738571878E-3</v>
      </c>
      <c r="P80" s="42">
        <f t="shared" si="37"/>
        <v>-1.328577503651115E-3</v>
      </c>
      <c r="Q80" s="42">
        <f t="shared" si="37"/>
        <v>-4.2414852467481216E-3</v>
      </c>
      <c r="R80" s="42">
        <f t="shared" si="37"/>
        <v>-6.8445091873876361E-3</v>
      </c>
      <c r="S80" s="42">
        <f t="shared" si="37"/>
        <v>-9.1846014168517863E-3</v>
      </c>
      <c r="T80" s="42">
        <f t="shared" si="37"/>
        <v>-1.1299684778098231E-2</v>
      </c>
      <c r="U80" s="42">
        <f t="shared" si="37"/>
        <v>-1.3220723794276036E-2</v>
      </c>
      <c r="V80" s="42">
        <f t="shared" si="37"/>
        <v>-1.4973250616052132E-2</v>
      </c>
      <c r="W80" s="42">
        <f t="shared" si="37"/>
        <v>-1.6578506276334726E-2</v>
      </c>
      <c r="X80" s="42">
        <f t="shared" si="37"/>
        <v>-1.8054305834981486E-2</v>
      </c>
      <c r="Y80" s="42">
        <f t="shared" si="37"/>
        <v>-1.9415702327066481E-2</v>
      </c>
      <c r="Z80" s="42">
        <f t="shared" si="37"/>
        <v>-2.0675502066010935E-2</v>
      </c>
      <c r="AA80" s="42">
        <f t="shared" si="37"/>
        <v>-1</v>
      </c>
      <c r="AB80" s="42">
        <f t="shared" si="37"/>
        <v>-1</v>
      </c>
      <c r="AC80" s="42">
        <f t="shared" si="37"/>
        <v>-1</v>
      </c>
      <c r="AD80" s="42">
        <f t="shared" si="37"/>
        <v>-1</v>
      </c>
      <c r="AE80" s="42">
        <f t="shared" si="37"/>
        <v>-1</v>
      </c>
      <c r="AF80" s="42">
        <f t="shared" si="37"/>
        <v>-1</v>
      </c>
      <c r="AG80" s="42">
        <f t="shared" si="37"/>
        <v>-1</v>
      </c>
      <c r="AH80" s="42">
        <f t="shared" si="37"/>
        <v>-1</v>
      </c>
      <c r="AI80" s="42">
        <f t="shared" si="37"/>
        <v>-1</v>
      </c>
      <c r="AJ80" s="42">
        <f t="shared" si="37"/>
        <v>-1</v>
      </c>
    </row>
    <row r="81" spans="1:36" hidden="1" x14ac:dyDescent="0.4">
      <c r="A81" s="18"/>
      <c r="B81" s="107"/>
      <c r="C81" s="30">
        <v>15</v>
      </c>
      <c r="D81" s="43">
        <f t="shared" ref="D81:AJ81" si="38">(D16-D64)/D64</f>
        <v>2.1529552925538459E-2</v>
      </c>
      <c r="E81" s="43">
        <f t="shared" si="38"/>
        <v>6.5627319311972309E-3</v>
      </c>
      <c r="F81" s="43">
        <f t="shared" si="38"/>
        <v>-4.2175657080835167E-3</v>
      </c>
      <c r="G81" s="43">
        <f t="shared" si="38"/>
        <v>-1.2352391534043692E-2</v>
      </c>
      <c r="H81" s="43">
        <f t="shared" si="38"/>
        <v>-1.8709113354329766E-2</v>
      </c>
      <c r="I81" s="43">
        <f t="shared" si="38"/>
        <v>-2.3813279150913923E-2</v>
      </c>
      <c r="J81" s="43">
        <f t="shared" si="38"/>
        <v>-2.8001899513133314E-2</v>
      </c>
      <c r="K81" s="43">
        <f t="shared" si="38"/>
        <v>-3.1501035042065653E-2</v>
      </c>
      <c r="L81" s="43">
        <f t="shared" si="38"/>
        <v>-3.4467982657852218E-2</v>
      </c>
      <c r="M81" s="43">
        <f t="shared" si="38"/>
        <v>-3.7015573720171037E-2</v>
      </c>
      <c r="N81" s="43">
        <f t="shared" si="38"/>
        <v>-3.9226849130698148E-2</v>
      </c>
      <c r="O81" s="43">
        <f t="shared" si="38"/>
        <v>-4.1164282385123104E-2</v>
      </c>
      <c r="P81" s="43">
        <f t="shared" si="38"/>
        <v>-4.2875775901422705E-2</v>
      </c>
      <c r="Q81" s="43">
        <f t="shared" si="38"/>
        <v>-4.4398675090857209E-2</v>
      </c>
      <c r="R81" s="43">
        <f t="shared" si="38"/>
        <v>-4.5762524756590983E-2</v>
      </c>
      <c r="S81" s="43">
        <f t="shared" si="38"/>
        <v>-4.6991004728455507E-2</v>
      </c>
      <c r="T81" s="43">
        <f t="shared" si="38"/>
        <v>-4.8103316381467608E-2</v>
      </c>
      <c r="U81" s="43">
        <f t="shared" si="38"/>
        <v>-4.9115193573710803E-2</v>
      </c>
      <c r="V81" s="43">
        <f t="shared" si="38"/>
        <v>-5.0039651570080147E-2</v>
      </c>
      <c r="W81" s="43">
        <f t="shared" si="38"/>
        <v>-5.0887549898013307E-2</v>
      </c>
      <c r="X81" s="43">
        <f t="shared" si="38"/>
        <v>-5.1668020923525959E-2</v>
      </c>
      <c r="Y81" s="43">
        <f t="shared" si="38"/>
        <v>-5.2388800092403022E-2</v>
      </c>
      <c r="Z81" s="43">
        <f t="shared" si="38"/>
        <v>-5.3056483189907765E-2</v>
      </c>
      <c r="AA81" s="43">
        <f t="shared" si="38"/>
        <v>-1</v>
      </c>
      <c r="AB81" s="43">
        <f t="shared" si="38"/>
        <v>-1</v>
      </c>
      <c r="AC81" s="43">
        <f t="shared" si="38"/>
        <v>-1</v>
      </c>
      <c r="AD81" s="43">
        <f t="shared" si="38"/>
        <v>-1</v>
      </c>
      <c r="AE81" s="43">
        <f t="shared" si="38"/>
        <v>-1</v>
      </c>
      <c r="AF81" s="43">
        <f t="shared" si="38"/>
        <v>-1</v>
      </c>
      <c r="AG81" s="43">
        <f t="shared" si="38"/>
        <v>-1</v>
      </c>
      <c r="AH81" s="43">
        <f t="shared" si="38"/>
        <v>-1</v>
      </c>
      <c r="AI81" s="43">
        <f t="shared" si="38"/>
        <v>-1</v>
      </c>
      <c r="AJ81" s="43">
        <f t="shared" si="38"/>
        <v>-1</v>
      </c>
    </row>
    <row r="82" spans="1:36" hidden="1" x14ac:dyDescent="0.4">
      <c r="A82" s="18"/>
      <c r="B82" s="107">
        <v>32</v>
      </c>
      <c r="C82" s="30">
        <v>9</v>
      </c>
      <c r="D82" s="44">
        <f t="shared" ref="D82:AJ82" si="39">(D17-D65)/D65</f>
        <v>0.15751932974943073</v>
      </c>
      <c r="E82" s="44">
        <f t="shared" si="39"/>
        <v>0.13972066178560721</v>
      </c>
      <c r="F82" s="44">
        <f t="shared" si="39"/>
        <v>0.12715689616408443</v>
      </c>
      <c r="G82" s="44">
        <f t="shared" si="39"/>
        <v>0.11781460890705503</v>
      </c>
      <c r="H82" s="44">
        <f t="shared" si="39"/>
        <v>0.11059556875389578</v>
      </c>
      <c r="I82" s="44">
        <f t="shared" si="39"/>
        <v>0.10484980210138142</v>
      </c>
      <c r="J82" s="44">
        <f t="shared" si="39"/>
        <v>0.10016806631044367</v>
      </c>
      <c r="K82" s="44">
        <f t="shared" si="39"/>
        <v>9.6279845060342831E-2</v>
      </c>
      <c r="L82" s="44">
        <f t="shared" si="39"/>
        <v>9.2999158380570338E-2</v>
      </c>
      <c r="M82" s="44">
        <f t="shared" si="39"/>
        <v>9.0193933538446042E-2</v>
      </c>
      <c r="N82" s="44">
        <f t="shared" si="39"/>
        <v>8.7767793134446465E-2</v>
      </c>
      <c r="O82" s="44">
        <f t="shared" si="39"/>
        <v>8.5648759110700176E-2</v>
      </c>
      <c r="P82" s="44">
        <f t="shared" si="39"/>
        <v>8.3781991042161622E-2</v>
      </c>
      <c r="Q82" s="44">
        <f t="shared" si="39"/>
        <v>8.2124972194807314E-2</v>
      </c>
      <c r="R82" s="44">
        <f t="shared" si="39"/>
        <v>8.0644231948235237E-2</v>
      </c>
      <c r="S82" s="44">
        <f t="shared" si="39"/>
        <v>7.9313061423539263E-2</v>
      </c>
      <c r="T82" s="44">
        <f t="shared" si="39"/>
        <v>7.810988806467932E-2</v>
      </c>
      <c r="U82" s="44">
        <f t="shared" si="39"/>
        <v>7.7017097582779109E-2</v>
      </c>
      <c r="V82" s="45">
        <f t="shared" si="39"/>
        <v>7.6020165915080706E-2</v>
      </c>
      <c r="W82" s="44">
        <f t="shared" si="39"/>
        <v>7.510701001777699E-2</v>
      </c>
      <c r="X82" s="44">
        <f t="shared" si="39"/>
        <v>7.4267495725094765E-2</v>
      </c>
      <c r="Y82" s="44">
        <f t="shared" si="39"/>
        <v>7.3493060059752022E-2</v>
      </c>
      <c r="Z82" s="44">
        <f t="shared" si="39"/>
        <v>7.2776418100777951E-2</v>
      </c>
      <c r="AA82" s="44">
        <f t="shared" si="39"/>
        <v>-1</v>
      </c>
      <c r="AB82" s="44">
        <f t="shared" si="39"/>
        <v>-1</v>
      </c>
      <c r="AC82" s="44">
        <f t="shared" si="39"/>
        <v>-1</v>
      </c>
      <c r="AD82" s="44">
        <f t="shared" si="39"/>
        <v>-1</v>
      </c>
      <c r="AE82" s="44">
        <f t="shared" si="39"/>
        <v>-1</v>
      </c>
      <c r="AF82" s="44">
        <f t="shared" si="39"/>
        <v>-1</v>
      </c>
      <c r="AG82" s="44">
        <f t="shared" si="39"/>
        <v>-1</v>
      </c>
      <c r="AH82" s="44">
        <f t="shared" si="39"/>
        <v>-1</v>
      </c>
      <c r="AI82" s="44">
        <f t="shared" si="39"/>
        <v>-1</v>
      </c>
      <c r="AJ82" s="44">
        <f t="shared" si="39"/>
        <v>-1</v>
      </c>
    </row>
    <row r="83" spans="1:36" hidden="1" x14ac:dyDescent="0.4">
      <c r="A83" s="18"/>
      <c r="B83" s="107"/>
      <c r="C83" s="30">
        <v>11</v>
      </c>
      <c r="D83" s="45">
        <f t="shared" ref="D83:AJ83" si="40">(D18-D66)/D66</f>
        <v>2.0838624960793351E-2</v>
      </c>
      <c r="E83" s="45">
        <f t="shared" si="40"/>
        <v>3.9340305478441032E-3</v>
      </c>
      <c r="F83" s="45">
        <f t="shared" si="40"/>
        <v>-7.9986243318845313E-3</v>
      </c>
      <c r="G83" s="45">
        <f t="shared" si="40"/>
        <v>-1.687162411424685E-2</v>
      </c>
      <c r="H83" s="45">
        <f t="shared" si="40"/>
        <v>-2.3728033036981493E-2</v>
      </c>
      <c r="I83" s="45">
        <f t="shared" si="40"/>
        <v>-2.9185174832627326E-2</v>
      </c>
      <c r="J83" s="45">
        <f t="shared" si="40"/>
        <v>-3.3631734814264867E-2</v>
      </c>
      <c r="K83" s="45">
        <f t="shared" si="40"/>
        <v>-3.7324640561726193E-2</v>
      </c>
      <c r="L83" s="45">
        <f t="shared" si="40"/>
        <v>-4.0440529786147018E-2</v>
      </c>
      <c r="M83" s="45">
        <f t="shared" si="40"/>
        <v>-4.3104840862100903E-2</v>
      </c>
      <c r="N83" s="45">
        <f t="shared" si="40"/>
        <v>-4.5409109900763869E-2</v>
      </c>
      <c r="O83" s="45">
        <f t="shared" si="40"/>
        <v>-4.7421699314279489E-2</v>
      </c>
      <c r="P83" s="45">
        <f t="shared" si="40"/>
        <v>-4.9194694749995493E-2</v>
      </c>
      <c r="Q83" s="45">
        <f t="shared" si="40"/>
        <v>-5.0768477215406581E-2</v>
      </c>
      <c r="R83" s="45">
        <f t="shared" si="40"/>
        <v>-5.217483601428434E-2</v>
      </c>
      <c r="S83" s="45">
        <f t="shared" si="40"/>
        <v>-5.3439138368831234E-2</v>
      </c>
      <c r="T83" s="45">
        <f t="shared" si="40"/>
        <v>-5.4581873189287075E-2</v>
      </c>
      <c r="U83" s="45">
        <f t="shared" si="40"/>
        <v>-5.5619769952820461E-2</v>
      </c>
      <c r="V83" s="45">
        <f t="shared" si="40"/>
        <v>-5.6566623140604934E-2</v>
      </c>
      <c r="W83" s="45">
        <f t="shared" si="40"/>
        <v>-5.7433908833617597E-2</v>
      </c>
      <c r="X83" s="45">
        <f t="shared" si="40"/>
        <v>-5.8231252132032812E-2</v>
      </c>
      <c r="Y83" s="45">
        <f t="shared" si="40"/>
        <v>-5.8966785872431177E-2</v>
      </c>
      <c r="Z83" s="45">
        <f t="shared" si="40"/>
        <v>-5.9647429035187868E-2</v>
      </c>
      <c r="AA83" s="45">
        <f t="shared" si="40"/>
        <v>-1</v>
      </c>
      <c r="AB83" s="45">
        <f t="shared" si="40"/>
        <v>-1</v>
      </c>
      <c r="AC83" s="45">
        <f t="shared" si="40"/>
        <v>-1</v>
      </c>
      <c r="AD83" s="45">
        <f t="shared" si="40"/>
        <v>-1</v>
      </c>
      <c r="AE83" s="45">
        <f t="shared" si="40"/>
        <v>-1</v>
      </c>
      <c r="AF83" s="45">
        <f t="shared" si="40"/>
        <v>-1</v>
      </c>
      <c r="AG83" s="45">
        <f t="shared" si="40"/>
        <v>-1</v>
      </c>
      <c r="AH83" s="45">
        <f t="shared" si="40"/>
        <v>-1</v>
      </c>
      <c r="AI83" s="45">
        <f t="shared" si="40"/>
        <v>-1</v>
      </c>
      <c r="AJ83" s="45">
        <f t="shared" si="40"/>
        <v>-1</v>
      </c>
    </row>
    <row r="84" spans="1:36" hidden="1" x14ac:dyDescent="0.4">
      <c r="A84" s="18"/>
      <c r="B84" s="107"/>
      <c r="C84" s="30">
        <v>15</v>
      </c>
      <c r="D84" s="45">
        <f t="shared" ref="D84:AJ84" si="41">(D19-D67)/D67</f>
        <v>-4.8201501060125766E-2</v>
      </c>
      <c r="E84" s="45">
        <f t="shared" si="41"/>
        <v>-6.2642506569061188E-2</v>
      </c>
      <c r="F84" s="45">
        <f t="shared" si="41"/>
        <v>-7.3044069977595188E-2</v>
      </c>
      <c r="G84" s="45">
        <f t="shared" si="41"/>
        <v>-8.0893102488329441E-2</v>
      </c>
      <c r="H84" s="45">
        <f t="shared" si="41"/>
        <v>-8.7026499477591709E-2</v>
      </c>
      <c r="I84" s="45">
        <f t="shared" si="41"/>
        <v>-9.1951345335964746E-2</v>
      </c>
      <c r="J84" s="45">
        <f t="shared" si="41"/>
        <v>-9.5992810771311346E-2</v>
      </c>
      <c r="K84" s="45">
        <f t="shared" si="41"/>
        <v>-9.9369014406600994E-2</v>
      </c>
      <c r="L84" s="45">
        <f t="shared" si="41"/>
        <v>-0.102231726994698</v>
      </c>
      <c r="M84" s="45">
        <f t="shared" si="41"/>
        <v>-0.10468981589543176</v>
      </c>
      <c r="N84" s="45">
        <f t="shared" si="41"/>
        <v>-0.10682340461124981</v>
      </c>
      <c r="O84" s="45">
        <f t="shared" si="41"/>
        <v>-0.10869277181427339</v>
      </c>
      <c r="P84" s="45">
        <f t="shared" si="41"/>
        <v>-0.11034413701111347</v>
      </c>
      <c r="Q84" s="45">
        <f t="shared" si="41"/>
        <v>-0.1118135335912217</v>
      </c>
      <c r="R84" s="45">
        <f t="shared" si="41"/>
        <v>-0.11312946838750662</v>
      </c>
      <c r="S84" s="45">
        <f t="shared" si="41"/>
        <v>-0.1143147893082299</v>
      </c>
      <c r="T84" s="45">
        <f t="shared" si="41"/>
        <v>-0.1153880231442512</v>
      </c>
      <c r="U84" s="45">
        <f t="shared" si="41"/>
        <v>-0.11636435099056393</v>
      </c>
      <c r="V84" s="45">
        <f t="shared" si="41"/>
        <v>-0.11725633085879347</v>
      </c>
      <c r="W84" s="45">
        <f t="shared" si="41"/>
        <v>-0.11807444075863974</v>
      </c>
      <c r="X84" s="45">
        <f t="shared" si="41"/>
        <v>-0.11882749221714632</v>
      </c>
      <c r="Y84" s="45">
        <f t="shared" si="41"/>
        <v>-0.11952294891783215</v>
      </c>
      <c r="Z84" s="45">
        <f t="shared" si="41"/>
        <v>-0.12016717492233456</v>
      </c>
      <c r="AA84" s="45">
        <f t="shared" si="41"/>
        <v>-1</v>
      </c>
      <c r="AB84" s="45">
        <f t="shared" si="41"/>
        <v>-1</v>
      </c>
      <c r="AC84" s="45">
        <f t="shared" si="41"/>
        <v>-1</v>
      </c>
      <c r="AD84" s="45">
        <f t="shared" si="41"/>
        <v>-1</v>
      </c>
      <c r="AE84" s="45">
        <f t="shared" si="41"/>
        <v>-1</v>
      </c>
      <c r="AF84" s="45">
        <f t="shared" si="41"/>
        <v>-1</v>
      </c>
      <c r="AG84" s="45">
        <f t="shared" si="41"/>
        <v>-1</v>
      </c>
      <c r="AH84" s="45">
        <f t="shared" si="41"/>
        <v>-1</v>
      </c>
      <c r="AI84" s="45">
        <f t="shared" si="41"/>
        <v>-1</v>
      </c>
      <c r="AJ84" s="45">
        <f t="shared" si="41"/>
        <v>-1</v>
      </c>
    </row>
    <row r="85" spans="1:36" hidden="1" x14ac:dyDescent="0.4">
      <c r="A85" s="18"/>
      <c r="B85" s="107"/>
      <c r="C85" s="30">
        <v>30</v>
      </c>
      <c r="D85" s="45">
        <f t="shared" ref="D85:AJ85" si="42">(D20-D68)/D68</f>
        <v>0.23502102911878955</v>
      </c>
      <c r="E85" s="45">
        <f t="shared" si="42"/>
        <v>0.21106494422200428</v>
      </c>
      <c r="F85" s="45">
        <f t="shared" si="42"/>
        <v>0.19392137096774215</v>
      </c>
      <c r="G85" s="45">
        <f t="shared" si="42"/>
        <v>0.18104610186160014</v>
      </c>
      <c r="H85" s="45">
        <f t="shared" si="42"/>
        <v>0.17102156143832642</v>
      </c>
      <c r="I85" s="45">
        <f t="shared" si="42"/>
        <v>0.16299534123086412</v>
      </c>
      <c r="J85" s="45">
        <f t="shared" si="42"/>
        <v>0.15642407329208532</v>
      </c>
      <c r="K85" s="45">
        <f t="shared" si="42"/>
        <v>0.15094501609746885</v>
      </c>
      <c r="L85" s="45">
        <f t="shared" si="42"/>
        <v>0.1463067585735269</v>
      </c>
      <c r="M85" s="45">
        <f t="shared" si="42"/>
        <v>0.14322479522702009</v>
      </c>
      <c r="N85" s="45">
        <f t="shared" si="42"/>
        <v>0.13971460259777058</v>
      </c>
      <c r="O85" s="45">
        <f t="shared" si="42"/>
        <v>0.13664258216229569</v>
      </c>
      <c r="P85" s="45">
        <f t="shared" si="42"/>
        <v>0.13393150925377767</v>
      </c>
      <c r="Q85" s="45">
        <f t="shared" si="42"/>
        <v>0.13152129931437581</v>
      </c>
      <c r="R85" s="45">
        <f t="shared" si="42"/>
        <v>0.12936450255173373</v>
      </c>
      <c r="S85" s="45">
        <f t="shared" si="42"/>
        <v>0.1274231487148878</v>
      </c>
      <c r="T85" s="45">
        <f t="shared" si="42"/>
        <v>0.12566649242028258</v>
      </c>
      <c r="U85" s="45">
        <f t="shared" si="42"/>
        <v>0.12406937277518715</v>
      </c>
      <c r="V85" s="45">
        <f t="shared" si="42"/>
        <v>0.12261100051692103</v>
      </c>
      <c r="W85" s="45">
        <f t="shared" si="42"/>
        <v>0.12127404808985567</v>
      </c>
      <c r="X85" s="45">
        <f t="shared" si="42"/>
        <v>0.12004395791212079</v>
      </c>
      <c r="Y85" s="45">
        <f t="shared" si="42"/>
        <v>0.11890841013824915</v>
      </c>
      <c r="Z85" s="45">
        <f t="shared" si="42"/>
        <v>0.11785690860058906</v>
      </c>
      <c r="AA85" s="45">
        <f t="shared" si="42"/>
        <v>-1</v>
      </c>
      <c r="AB85" s="45">
        <f t="shared" si="42"/>
        <v>-1</v>
      </c>
      <c r="AC85" s="45">
        <f t="shared" si="42"/>
        <v>-1</v>
      </c>
      <c r="AD85" s="45">
        <f t="shared" si="42"/>
        <v>-1</v>
      </c>
      <c r="AE85" s="45">
        <f t="shared" si="42"/>
        <v>-1</v>
      </c>
      <c r="AF85" s="45">
        <f t="shared" si="42"/>
        <v>-1</v>
      </c>
      <c r="AG85" s="45">
        <f t="shared" si="42"/>
        <v>-1</v>
      </c>
      <c r="AH85" s="45">
        <f t="shared" si="42"/>
        <v>-1</v>
      </c>
      <c r="AI85" s="45">
        <f t="shared" si="42"/>
        <v>-1</v>
      </c>
      <c r="AJ85" s="45">
        <f t="shared" si="42"/>
        <v>-1</v>
      </c>
    </row>
    <row r="86" spans="1:36" hidden="1" x14ac:dyDescent="0.4">
      <c r="A86" s="18"/>
      <c r="B86" s="107"/>
      <c r="C86" s="30">
        <v>45</v>
      </c>
      <c r="D86" s="43">
        <f t="shared" ref="D86:AJ86" si="43">(D21-D69)/D69</f>
        <v>-9.1393385913933756E-2</v>
      </c>
      <c r="E86" s="43">
        <f t="shared" si="43"/>
        <v>-0.10966735966735955</v>
      </c>
      <c r="F86" s="43">
        <f t="shared" si="43"/>
        <v>-0.12353931471578518</v>
      </c>
      <c r="G86" s="43">
        <f t="shared" si="43"/>
        <v>-0.13327261687917422</v>
      </c>
      <c r="H86" s="43">
        <f t="shared" si="43"/>
        <v>-0.14145269488780934</v>
      </c>
      <c r="I86" s="43">
        <f t="shared" si="43"/>
        <v>-0.14746527777777771</v>
      </c>
      <c r="J86" s="43">
        <f t="shared" si="43"/>
        <v>-0.15239087865580184</v>
      </c>
      <c r="K86" s="43">
        <f t="shared" si="43"/>
        <v>-0.15693937814834108</v>
      </c>
      <c r="L86" s="43">
        <f t="shared" si="43"/>
        <v>-0.16038391615869951</v>
      </c>
      <c r="M86" s="43">
        <f t="shared" si="43"/>
        <v>-0.16371264025419513</v>
      </c>
      <c r="N86" s="43">
        <f t="shared" si="43"/>
        <v>-0.16624947851481009</v>
      </c>
      <c r="O86" s="43">
        <f t="shared" si="43"/>
        <v>-0.16879589797071209</v>
      </c>
      <c r="P86" s="43">
        <f t="shared" si="43"/>
        <v>-0.17073719522173128</v>
      </c>
      <c r="Q86" s="43">
        <f t="shared" si="43"/>
        <v>-0.17275150672229939</v>
      </c>
      <c r="R86" s="43">
        <f t="shared" si="43"/>
        <v>-0.17428153029470983</v>
      </c>
      <c r="S86" s="43">
        <f t="shared" si="43"/>
        <v>-0.17591723178577628</v>
      </c>
      <c r="T86" s="43">
        <f t="shared" si="43"/>
        <v>-0.17715165970979921</v>
      </c>
      <c r="U86" s="43">
        <f t="shared" si="43"/>
        <v>-0.17850818946436464</v>
      </c>
      <c r="V86" s="43">
        <f t="shared" si="43"/>
        <v>-0.17952324772362882</v>
      </c>
      <c r="W86" s="43">
        <f t="shared" si="43"/>
        <v>-0.18066788416384022</v>
      </c>
      <c r="X86" s="43">
        <f t="shared" si="43"/>
        <v>-0.18151580939657086</v>
      </c>
      <c r="Y86" s="43">
        <f t="shared" si="43"/>
        <v>-0.18249571826161409</v>
      </c>
      <c r="Z86" s="43">
        <f t="shared" si="43"/>
        <v>-0.18321348488363096</v>
      </c>
      <c r="AA86" s="43">
        <f t="shared" si="43"/>
        <v>-1</v>
      </c>
      <c r="AB86" s="43">
        <f t="shared" si="43"/>
        <v>-1</v>
      </c>
      <c r="AC86" s="43">
        <f t="shared" si="43"/>
        <v>-1</v>
      </c>
      <c r="AD86" s="43">
        <f t="shared" si="43"/>
        <v>-1</v>
      </c>
      <c r="AE86" s="43">
        <f t="shared" si="43"/>
        <v>-1</v>
      </c>
      <c r="AF86" s="43">
        <f t="shared" si="43"/>
        <v>-1</v>
      </c>
      <c r="AG86" s="43">
        <f t="shared" si="43"/>
        <v>-1</v>
      </c>
      <c r="AH86" s="43">
        <f t="shared" si="43"/>
        <v>-1</v>
      </c>
      <c r="AI86" s="43">
        <f t="shared" si="43"/>
        <v>-1</v>
      </c>
      <c r="AJ86" s="43">
        <f t="shared" si="43"/>
        <v>-1</v>
      </c>
    </row>
    <row r="87" spans="1:36" hidden="1" x14ac:dyDescent="0.4">
      <c r="A87" s="18"/>
      <c r="B87" s="108">
        <v>42</v>
      </c>
      <c r="C87" s="30">
        <v>9</v>
      </c>
      <c r="D87" s="44">
        <f t="shared" ref="D87:AJ87" si="44">(D22-D70)/D70</f>
        <v>-6.2890465581322136E-2</v>
      </c>
      <c r="E87" s="44">
        <f t="shared" si="44"/>
        <v>-7.8790521308468364E-2</v>
      </c>
      <c r="F87" s="44">
        <f t="shared" si="44"/>
        <v>-9.024300900004921E-2</v>
      </c>
      <c r="G87" s="44">
        <f t="shared" si="44"/>
        <v>-9.8885070264248143E-2</v>
      </c>
      <c r="H87" s="44">
        <f t="shared" si="44"/>
        <v>-0.10563815638873164</v>
      </c>
      <c r="I87" s="44">
        <f t="shared" si="44"/>
        <v>-0.11106058514878474</v>
      </c>
      <c r="J87" s="44">
        <f t="shared" si="44"/>
        <v>-0.11551038094739341</v>
      </c>
      <c r="K87" s="44">
        <f t="shared" si="44"/>
        <v>-0.11922770007133411</v>
      </c>
      <c r="L87" s="44">
        <f t="shared" si="44"/>
        <v>-0.12237964746539766</v>
      </c>
      <c r="M87" s="44">
        <f t="shared" si="44"/>
        <v>-0.12508608992743819</v>
      </c>
      <c r="N87" s="44">
        <f t="shared" si="44"/>
        <v>-0.12743524625587593</v>
      </c>
      <c r="O87" s="44">
        <f t="shared" si="44"/>
        <v>-0.12949348539193767</v>
      </c>
      <c r="P87" s="44">
        <f t="shared" si="44"/>
        <v>-0.13131169664041192</v>
      </c>
      <c r="Q87" s="44">
        <f t="shared" si="44"/>
        <v>-0.13292955403230503</v>
      </c>
      <c r="R87" s="44">
        <f t="shared" si="44"/>
        <v>-0.13437844459475756</v>
      </c>
      <c r="S87" s="44">
        <f t="shared" si="44"/>
        <v>-0.13568352467954733</v>
      </c>
      <c r="T87" s="44">
        <f t="shared" si="44"/>
        <v>-0.13686519293598826</v>
      </c>
      <c r="U87" s="44">
        <f t="shared" si="44"/>
        <v>-0.13794016428439809</v>
      </c>
      <c r="V87" s="45">
        <f t="shared" si="44"/>
        <v>-0.13892226553791323</v>
      </c>
      <c r="W87" s="44">
        <f t="shared" si="44"/>
        <v>-0.13982303335428409</v>
      </c>
      <c r="X87" s="44">
        <f t="shared" si="44"/>
        <v>-0.14065216953515855</v>
      </c>
      <c r="Y87" s="44">
        <f t="shared" si="44"/>
        <v>-0.14141789185898687</v>
      </c>
      <c r="Z87" s="44">
        <f t="shared" si="44"/>
        <v>-0.14212720738179657</v>
      </c>
      <c r="AA87" s="44">
        <f t="shared" si="44"/>
        <v>-1</v>
      </c>
      <c r="AB87" s="44">
        <f t="shared" si="44"/>
        <v>-1</v>
      </c>
      <c r="AC87" s="44">
        <f t="shared" si="44"/>
        <v>-1</v>
      </c>
      <c r="AD87" s="44">
        <f t="shared" si="44"/>
        <v>-1</v>
      </c>
      <c r="AE87" s="44">
        <f t="shared" si="44"/>
        <v>-1</v>
      </c>
      <c r="AF87" s="44">
        <f t="shared" si="44"/>
        <v>-1</v>
      </c>
      <c r="AG87" s="44">
        <f t="shared" si="44"/>
        <v>-1</v>
      </c>
      <c r="AH87" s="44">
        <f t="shared" si="44"/>
        <v>-1</v>
      </c>
      <c r="AI87" s="44">
        <f t="shared" si="44"/>
        <v>-1</v>
      </c>
      <c r="AJ87" s="44">
        <f t="shared" si="44"/>
        <v>-1</v>
      </c>
    </row>
    <row r="88" spans="1:36" hidden="1" x14ac:dyDescent="0.4">
      <c r="A88" s="18"/>
      <c r="B88" s="108"/>
      <c r="C88" s="30">
        <v>11</v>
      </c>
      <c r="D88" s="45">
        <f t="shared" ref="D88:AJ88" si="45">(D23-D71)/D71</f>
        <v>-5.0898857574859978E-2</v>
      </c>
      <c r="E88" s="45">
        <f t="shared" si="45"/>
        <v>-6.5789903883056486E-2</v>
      </c>
      <c r="F88" s="45">
        <f t="shared" si="45"/>
        <v>-7.6515622552596529E-2</v>
      </c>
      <c r="G88" s="45">
        <f t="shared" si="45"/>
        <v>-8.4609263021022535E-2</v>
      </c>
      <c r="H88" s="45">
        <f t="shared" si="45"/>
        <v>-9.0933801747716092E-2</v>
      </c>
      <c r="I88" s="45">
        <f t="shared" si="45"/>
        <v>-9.6012125946982191E-2</v>
      </c>
      <c r="J88" s="45">
        <f t="shared" si="45"/>
        <v>-0.10017953997597649</v>
      </c>
      <c r="K88" s="45">
        <f t="shared" si="45"/>
        <v>-0.10366095992612409</v>
      </c>
      <c r="L88" s="45">
        <f t="shared" si="45"/>
        <v>-0.10661288634773193</v>
      </c>
      <c r="M88" s="45">
        <f t="shared" si="45"/>
        <v>-0.10914757935285818</v>
      </c>
      <c r="N88" s="45">
        <f t="shared" si="45"/>
        <v>-0.11134765942001389</v>
      </c>
      <c r="O88" s="45">
        <f t="shared" si="45"/>
        <v>-0.11327528375129919</v>
      </c>
      <c r="P88" s="45">
        <f t="shared" si="45"/>
        <v>-0.11497811224220102</v>
      </c>
      <c r="Q88" s="45">
        <f t="shared" si="45"/>
        <v>-0.11649330122997334</v>
      </c>
      <c r="R88" s="45">
        <f t="shared" si="45"/>
        <v>-0.11785024593703836</v>
      </c>
      <c r="S88" s="45">
        <f t="shared" si="45"/>
        <v>-0.1190725063059333</v>
      </c>
      <c r="T88" s="45">
        <f t="shared" si="45"/>
        <v>-0.1201791864981003</v>
      </c>
      <c r="U88" s="45">
        <f t="shared" si="45"/>
        <v>-0.12118594071354809</v>
      </c>
      <c r="V88" s="45">
        <f t="shared" si="45"/>
        <v>-0.12210571832290953</v>
      </c>
      <c r="W88" s="45">
        <f t="shared" si="45"/>
        <v>-0.12294932387352493</v>
      </c>
      <c r="X88" s="45">
        <f t="shared" si="45"/>
        <v>-0.12372584349566185</v>
      </c>
      <c r="Y88" s="45">
        <f t="shared" si="45"/>
        <v>-0.12444297347174624</v>
      </c>
      <c r="Z88" s="45">
        <f t="shared" si="45"/>
        <v>-0.12510727619360698</v>
      </c>
      <c r="AA88" s="45">
        <f t="shared" si="45"/>
        <v>-1</v>
      </c>
      <c r="AB88" s="45">
        <f t="shared" si="45"/>
        <v>-1</v>
      </c>
      <c r="AC88" s="45">
        <f t="shared" si="45"/>
        <v>-1</v>
      </c>
      <c r="AD88" s="45">
        <f t="shared" si="45"/>
        <v>-1</v>
      </c>
      <c r="AE88" s="45">
        <f t="shared" si="45"/>
        <v>-1</v>
      </c>
      <c r="AF88" s="45">
        <f t="shared" si="45"/>
        <v>-1</v>
      </c>
      <c r="AG88" s="45">
        <f t="shared" si="45"/>
        <v>-1</v>
      </c>
      <c r="AH88" s="45">
        <f t="shared" si="45"/>
        <v>-1</v>
      </c>
      <c r="AI88" s="45">
        <f t="shared" si="45"/>
        <v>-1</v>
      </c>
      <c r="AJ88" s="45">
        <f t="shared" si="45"/>
        <v>-1</v>
      </c>
    </row>
    <row r="89" spans="1:36" hidden="1" x14ac:dyDescent="0.4">
      <c r="A89" s="18"/>
      <c r="B89" s="108"/>
      <c r="C89" s="30">
        <v>15</v>
      </c>
      <c r="D89" s="45">
        <f t="shared" ref="D89:AJ89" si="46">(D24-D72)/D72</f>
        <v>4.7090846915537644E-2</v>
      </c>
      <c r="E89" s="45">
        <f t="shared" si="46"/>
        <v>1.912096028107696E-2</v>
      </c>
      <c r="F89" s="45">
        <f t="shared" si="46"/>
        <v>-6.2248910795427773E-4</v>
      </c>
      <c r="G89" s="45">
        <f t="shared" si="46"/>
        <v>-1.5303515576720947E-2</v>
      </c>
      <c r="H89" s="45">
        <f t="shared" si="46"/>
        <v>-2.6647945120767919E-2</v>
      </c>
      <c r="I89" s="45">
        <f t="shared" si="46"/>
        <v>-3.5677184961948168E-2</v>
      </c>
      <c r="J89" s="45">
        <f t="shared" si="46"/>
        <v>-4.3034343351057991E-2</v>
      </c>
      <c r="K89" s="45">
        <f t="shared" si="46"/>
        <v>-4.9144525742013612E-2</v>
      </c>
      <c r="L89" s="45">
        <f t="shared" si="46"/>
        <v>-5.4299992134382594E-2</v>
      </c>
      <c r="M89" s="45">
        <f t="shared" si="46"/>
        <v>-5.8708289484378937E-2</v>
      </c>
      <c r="N89" s="45">
        <f t="shared" si="46"/>
        <v>-6.2520870976267809E-2</v>
      </c>
      <c r="O89" s="45">
        <f t="shared" si="46"/>
        <v>-6.5850847216019137E-2</v>
      </c>
      <c r="P89" s="45">
        <f t="shared" si="46"/>
        <v>-6.8784397712942522E-2</v>
      </c>
      <c r="Q89" s="45">
        <f t="shared" si="46"/>
        <v>-7.1388335794481395E-2</v>
      </c>
      <c r="R89" s="45">
        <f t="shared" si="46"/>
        <v>-7.3715259186494728E-2</v>
      </c>
      <c r="S89" s="45">
        <f t="shared" si="46"/>
        <v>-7.5807139811638363E-2</v>
      </c>
      <c r="T89" s="45">
        <f t="shared" si="46"/>
        <v>-7.7697878068979417E-2</v>
      </c>
      <c r="U89" s="45">
        <f t="shared" si="46"/>
        <v>-7.9415154100876517E-2</v>
      </c>
      <c r="V89" s="45">
        <f t="shared" si="46"/>
        <v>-8.0981791884361415E-2</v>
      </c>
      <c r="W89" s="45">
        <f t="shared" si="46"/>
        <v>-8.2416779433940116E-2</v>
      </c>
      <c r="X89" s="45">
        <f t="shared" si="46"/>
        <v>-8.3736042181133424E-2</v>
      </c>
      <c r="Y89" s="45">
        <f t="shared" si="46"/>
        <v>-8.4953036498311915E-2</v>
      </c>
      <c r="Z89" s="45">
        <f t="shared" si="46"/>
        <v>-8.6079210344059034E-2</v>
      </c>
      <c r="AA89" s="45">
        <f t="shared" si="46"/>
        <v>-1</v>
      </c>
      <c r="AB89" s="45">
        <f t="shared" si="46"/>
        <v>-1</v>
      </c>
      <c r="AC89" s="45">
        <f t="shared" si="46"/>
        <v>-1</v>
      </c>
      <c r="AD89" s="45">
        <f t="shared" si="46"/>
        <v>-1</v>
      </c>
      <c r="AE89" s="45">
        <f t="shared" si="46"/>
        <v>-1</v>
      </c>
      <c r="AF89" s="45">
        <f t="shared" si="46"/>
        <v>-1</v>
      </c>
      <c r="AG89" s="45">
        <f t="shared" si="46"/>
        <v>-1</v>
      </c>
      <c r="AH89" s="45">
        <f t="shared" si="46"/>
        <v>-1</v>
      </c>
      <c r="AI89" s="45">
        <f t="shared" si="46"/>
        <v>-1</v>
      </c>
      <c r="AJ89" s="45">
        <f t="shared" si="46"/>
        <v>-1</v>
      </c>
    </row>
    <row r="90" spans="1:36" hidden="1" x14ac:dyDescent="0.4">
      <c r="A90" s="18"/>
      <c r="B90" s="108"/>
      <c r="C90" s="30">
        <v>30</v>
      </c>
      <c r="D90" s="45">
        <f t="shared" ref="D90:AJ90" si="47">(D25-D73)/D73</f>
        <v>-8.1731722600756646E-2</v>
      </c>
      <c r="E90" s="45">
        <f t="shared" si="47"/>
        <v>-9.9030681833229467E-2</v>
      </c>
      <c r="F90" s="45">
        <f t="shared" si="47"/>
        <v>-0.11221431247658291</v>
      </c>
      <c r="G90" s="45">
        <f t="shared" si="47"/>
        <v>-0.12142185891794316</v>
      </c>
      <c r="H90" s="45">
        <f t="shared" si="47"/>
        <v>-0.12920079385776845</v>
      </c>
      <c r="I90" s="45">
        <f t="shared" si="47"/>
        <v>-0.13488455414012734</v>
      </c>
      <c r="J90" s="45">
        <f t="shared" si="47"/>
        <v>-0.13954077845330465</v>
      </c>
      <c r="K90" s="45">
        <f t="shared" si="47"/>
        <v>-0.14387137674545183</v>
      </c>
      <c r="L90" s="45">
        <f t="shared" si="47"/>
        <v>-0.14712517548107865</v>
      </c>
      <c r="M90" s="45">
        <f t="shared" si="47"/>
        <v>-0.15029627226311018</v>
      </c>
      <c r="N90" s="45">
        <f t="shared" si="47"/>
        <v>-0.15269086357947426</v>
      </c>
      <c r="O90" s="45">
        <f t="shared" si="47"/>
        <v>-0.15511808473803634</v>
      </c>
      <c r="P90" s="45">
        <f t="shared" si="47"/>
        <v>-0.15694914777257671</v>
      </c>
      <c r="Q90" s="45">
        <f t="shared" si="47"/>
        <v>-0.15887024618410198</v>
      </c>
      <c r="R90" s="45">
        <f t="shared" si="47"/>
        <v>-0.16031228029675013</v>
      </c>
      <c r="S90" s="45">
        <f t="shared" si="47"/>
        <v>-0.16187314972638372</v>
      </c>
      <c r="T90" s="45">
        <f t="shared" si="47"/>
        <v>-0.16303567562640278</v>
      </c>
      <c r="U90" s="45">
        <f t="shared" si="47"/>
        <v>-0.16433084767390846</v>
      </c>
      <c r="V90" s="45">
        <f t="shared" si="47"/>
        <v>-0.16528601726144126</v>
      </c>
      <c r="W90" s="45">
        <f t="shared" si="47"/>
        <v>-0.16637946362547162</v>
      </c>
      <c r="X90" s="45">
        <f t="shared" si="47"/>
        <v>-0.16717671010811425</v>
      </c>
      <c r="Y90" s="45">
        <f t="shared" si="47"/>
        <v>-0.16811328743418857</v>
      </c>
      <c r="Z90" s="45">
        <f t="shared" si="47"/>
        <v>-0.16878759269355378</v>
      </c>
      <c r="AA90" s="45">
        <f t="shared" si="47"/>
        <v>-1</v>
      </c>
      <c r="AB90" s="45">
        <f t="shared" si="47"/>
        <v>-1</v>
      </c>
      <c r="AC90" s="45">
        <f t="shared" si="47"/>
        <v>-1</v>
      </c>
      <c r="AD90" s="45">
        <f t="shared" si="47"/>
        <v>-1</v>
      </c>
      <c r="AE90" s="45">
        <f t="shared" si="47"/>
        <v>-1</v>
      </c>
      <c r="AF90" s="45">
        <f t="shared" si="47"/>
        <v>-1</v>
      </c>
      <c r="AG90" s="45">
        <f t="shared" si="47"/>
        <v>-1</v>
      </c>
      <c r="AH90" s="45">
        <f t="shared" si="47"/>
        <v>-1</v>
      </c>
      <c r="AI90" s="45">
        <f t="shared" si="47"/>
        <v>-1</v>
      </c>
      <c r="AJ90" s="45">
        <f t="shared" si="47"/>
        <v>-1</v>
      </c>
    </row>
    <row r="91" spans="1:36" hidden="1" x14ac:dyDescent="0.4">
      <c r="A91" s="18"/>
      <c r="B91" s="108"/>
      <c r="C91" s="30">
        <v>45</v>
      </c>
      <c r="D91" s="43">
        <f t="shared" ref="D91:AJ91" si="48">(D26-D74)/D74</f>
        <v>-0.2160164506938699</v>
      </c>
      <c r="E91" s="43">
        <f t="shared" si="48"/>
        <v>-0.2307992763490144</v>
      </c>
      <c r="F91" s="43">
        <f t="shared" si="48"/>
        <v>-0.24187485951437199</v>
      </c>
      <c r="G91" s="43">
        <f t="shared" si="48"/>
        <v>-0.25018932031846119</v>
      </c>
      <c r="H91" s="43">
        <f t="shared" si="48"/>
        <v>-0.25628943705866775</v>
      </c>
      <c r="I91" s="43">
        <f t="shared" si="48"/>
        <v>-0.26150886982721505</v>
      </c>
      <c r="J91" s="43">
        <f t="shared" si="48"/>
        <v>-0.26578086672117729</v>
      </c>
      <c r="K91" s="43">
        <f t="shared" si="48"/>
        <v>-0.26906796906796893</v>
      </c>
      <c r="L91" s="43">
        <f t="shared" si="48"/>
        <v>-0.27210403150174689</v>
      </c>
      <c r="M91" s="43">
        <f t="shared" si="48"/>
        <v>-0.27470678897872719</v>
      </c>
      <c r="N91" s="43">
        <f t="shared" si="48"/>
        <v>-0.27674582653574242</v>
      </c>
      <c r="O91" s="43">
        <f t="shared" si="48"/>
        <v>-0.27873420583043534</v>
      </c>
      <c r="P91" s="43">
        <f t="shared" si="48"/>
        <v>-0.28048878205128192</v>
      </c>
      <c r="Q91" s="43">
        <f t="shared" si="48"/>
        <v>-0.28186888029269802</v>
      </c>
      <c r="R91" s="43">
        <f t="shared" si="48"/>
        <v>-0.28327428016927886</v>
      </c>
      <c r="S91" s="43">
        <f t="shared" si="48"/>
        <v>-0.28453917170422449</v>
      </c>
      <c r="T91" s="43">
        <f t="shared" si="48"/>
        <v>-0.28553040219706871</v>
      </c>
      <c r="U91" s="43">
        <f t="shared" si="48"/>
        <v>-0.28657801157801149</v>
      </c>
      <c r="V91" s="43">
        <f t="shared" si="48"/>
        <v>-0.28753452449104616</v>
      </c>
      <c r="W91" s="43">
        <f t="shared" si="48"/>
        <v>-0.28827774649062421</v>
      </c>
      <c r="X91" s="43">
        <f t="shared" si="48"/>
        <v>-0.28908989530723167</v>
      </c>
      <c r="Y91" s="43">
        <f t="shared" si="48"/>
        <v>-0.28983956031261515</v>
      </c>
      <c r="Z91" s="43">
        <f t="shared" si="48"/>
        <v>-0.29041528305546987</v>
      </c>
      <c r="AA91" s="43">
        <f t="shared" si="48"/>
        <v>-1</v>
      </c>
      <c r="AB91" s="43">
        <f t="shared" si="48"/>
        <v>-1</v>
      </c>
      <c r="AC91" s="43">
        <f t="shared" si="48"/>
        <v>-1</v>
      </c>
      <c r="AD91" s="43">
        <f t="shared" si="48"/>
        <v>-1</v>
      </c>
      <c r="AE91" s="43">
        <f t="shared" si="48"/>
        <v>-1</v>
      </c>
      <c r="AF91" s="43">
        <f t="shared" si="48"/>
        <v>-1</v>
      </c>
      <c r="AG91" s="43">
        <f t="shared" si="48"/>
        <v>-1</v>
      </c>
      <c r="AH91" s="43">
        <f t="shared" si="48"/>
        <v>-1</v>
      </c>
      <c r="AI91" s="43">
        <f t="shared" si="48"/>
        <v>-1</v>
      </c>
      <c r="AJ91" s="43">
        <f t="shared" si="48"/>
        <v>-1</v>
      </c>
    </row>
    <row r="92" spans="1:36" hidden="1" x14ac:dyDescent="0.4">
      <c r="A92" s="18"/>
      <c r="B92" s="18"/>
      <c r="C92" s="18"/>
      <c r="D92" s="46">
        <f>AVERAGE(D80:AJ84,D87:AJ89)</f>
        <v>-0.33302793873281922</v>
      </c>
      <c r="E92" s="46">
        <f>AVERAGE(D80:AJ91)</f>
        <v>-0.34797954199266629</v>
      </c>
      <c r="F92" s="18"/>
      <c r="G92" s="18"/>
      <c r="H92" s="18"/>
      <c r="I92" s="18"/>
      <c r="J92" s="18"/>
      <c r="K92" s="18"/>
      <c r="L92" s="18"/>
      <c r="M92" s="18"/>
      <c r="N92" s="18"/>
      <c r="O92" s="18"/>
      <c r="P92" s="18"/>
      <c r="Q92" s="18"/>
      <c r="R92" s="18"/>
      <c r="S92" s="18"/>
      <c r="T92" s="18"/>
      <c r="U92" s="18"/>
      <c r="V92" s="18"/>
      <c r="W92" s="18"/>
      <c r="X92" s="18"/>
      <c r="Y92" s="18"/>
      <c r="Z92" s="18"/>
      <c r="AA92" s="18"/>
      <c r="AB92" s="18"/>
      <c r="AC92" s="18"/>
      <c r="AD92" s="18"/>
      <c r="AE92" s="18"/>
      <c r="AF92" s="18"/>
      <c r="AG92" s="18"/>
      <c r="AH92" s="18"/>
      <c r="AI92" s="18"/>
      <c r="AJ92" s="18"/>
    </row>
    <row r="93" spans="1:36" hidden="1" x14ac:dyDescent="0.4">
      <c r="A93" s="18"/>
      <c r="B93" s="18"/>
      <c r="C93" s="18"/>
      <c r="D93" s="18"/>
      <c r="E93" s="18"/>
      <c r="F93" s="18"/>
      <c r="G93" s="18"/>
      <c r="H93" s="18"/>
      <c r="I93" s="18"/>
      <c r="J93" s="18"/>
      <c r="K93" s="18"/>
      <c r="L93" s="18"/>
      <c r="M93" s="18"/>
      <c r="N93" s="18"/>
      <c r="O93" s="18"/>
      <c r="P93" s="18"/>
      <c r="Q93" s="18"/>
      <c r="R93" s="18"/>
      <c r="S93" s="18"/>
      <c r="T93" s="18"/>
      <c r="U93" s="18"/>
      <c r="V93" s="18"/>
      <c r="W93" s="18"/>
      <c r="X93" s="18"/>
      <c r="Y93" s="18"/>
      <c r="Z93" s="18"/>
      <c r="AA93" s="18"/>
      <c r="AB93" s="18"/>
      <c r="AC93" s="18"/>
      <c r="AD93" s="18"/>
      <c r="AE93" s="18"/>
      <c r="AF93" s="18"/>
      <c r="AG93" s="18"/>
      <c r="AH93" s="18"/>
      <c r="AI93" s="18"/>
      <c r="AJ93" s="18"/>
    </row>
    <row r="94" spans="1:36" hidden="1" x14ac:dyDescent="0.4">
      <c r="A94" s="18"/>
      <c r="B94" s="111" t="s">
        <v>15</v>
      </c>
      <c r="C94" s="111"/>
      <c r="D94" s="111"/>
      <c r="E94" s="111"/>
      <c r="F94" s="111"/>
      <c r="G94" s="111"/>
      <c r="H94" s="111"/>
      <c r="I94" s="111"/>
      <c r="J94" s="111"/>
      <c r="K94" s="18"/>
      <c r="L94" s="18"/>
      <c r="M94" s="111" t="s">
        <v>14</v>
      </c>
      <c r="N94" s="111"/>
      <c r="O94" s="111"/>
      <c r="P94" s="111"/>
      <c r="Q94" s="111"/>
      <c r="R94" s="111"/>
      <c r="S94" s="111"/>
      <c r="T94" s="111"/>
      <c r="U94" s="111"/>
      <c r="V94" s="18"/>
      <c r="W94" s="18"/>
      <c r="X94" s="18"/>
      <c r="Y94" s="18"/>
      <c r="Z94" s="18"/>
      <c r="AA94" s="18"/>
      <c r="AB94" s="18"/>
      <c r="AC94" s="18"/>
      <c r="AD94" s="18"/>
      <c r="AE94" s="18"/>
      <c r="AF94" s="18"/>
      <c r="AG94" s="18"/>
      <c r="AH94" s="18"/>
      <c r="AI94" s="18"/>
      <c r="AJ94" s="18"/>
    </row>
    <row r="95" spans="1:36" ht="52.2" hidden="1" x14ac:dyDescent="0.4">
      <c r="A95" s="18"/>
      <c r="B95" s="47" t="s">
        <v>5</v>
      </c>
      <c r="C95" s="47" t="s">
        <v>4</v>
      </c>
      <c r="D95" s="48" t="s">
        <v>13</v>
      </c>
      <c r="E95" s="48" t="s">
        <v>12</v>
      </c>
      <c r="F95" s="48" t="s">
        <v>11</v>
      </c>
      <c r="G95" s="48" t="s">
        <v>10</v>
      </c>
      <c r="H95" s="48" t="s">
        <v>9</v>
      </c>
      <c r="I95" s="48" t="s">
        <v>8</v>
      </c>
      <c r="J95" s="48" t="s">
        <v>7</v>
      </c>
      <c r="L95" s="18"/>
      <c r="M95" s="47" t="s">
        <v>5</v>
      </c>
      <c r="N95" s="47" t="s">
        <v>4</v>
      </c>
      <c r="O95" s="48" t="s">
        <v>13</v>
      </c>
      <c r="P95" s="48" t="s">
        <v>12</v>
      </c>
      <c r="Q95" s="48" t="s">
        <v>11</v>
      </c>
      <c r="R95" s="48" t="s">
        <v>10</v>
      </c>
      <c r="S95" s="48" t="s">
        <v>9</v>
      </c>
      <c r="T95" s="48" t="s">
        <v>8</v>
      </c>
      <c r="U95" s="48" t="s">
        <v>7</v>
      </c>
      <c r="V95" s="18"/>
      <c r="W95" s="18"/>
      <c r="X95" s="18"/>
      <c r="Y95" s="18"/>
      <c r="Z95" s="18"/>
      <c r="AA95" s="18"/>
      <c r="AB95" s="18"/>
      <c r="AC95" s="18"/>
      <c r="AD95" s="18"/>
      <c r="AE95" s="18"/>
      <c r="AF95" s="18"/>
      <c r="AG95" s="18"/>
      <c r="AH95" s="18"/>
      <c r="AI95" s="18"/>
      <c r="AJ95" s="18"/>
    </row>
    <row r="96" spans="1:36" hidden="1" x14ac:dyDescent="0.4">
      <c r="A96" s="18"/>
      <c r="B96" s="124">
        <v>22</v>
      </c>
      <c r="C96" s="49">
        <v>9</v>
      </c>
      <c r="D96" s="50">
        <v>240</v>
      </c>
      <c r="E96" s="51">
        <v>217.2</v>
      </c>
      <c r="F96" s="52">
        <f t="shared" ref="F96:F107" si="49">D96-E96</f>
        <v>22.800000000000011</v>
      </c>
      <c r="G96" s="52">
        <v>681.3</v>
      </c>
      <c r="H96" s="52">
        <f t="shared" ref="H96:H107" si="50">G96/(E96/100)</f>
        <v>313.67403314917129</v>
      </c>
      <c r="I96" s="53">
        <f t="shared" ref="I96:I107" si="51">H96/100</f>
        <v>3.1367403314917128</v>
      </c>
      <c r="J96" s="53">
        <v>1.3050999999999999</v>
      </c>
      <c r="L96" s="18"/>
      <c r="M96" s="124">
        <v>22</v>
      </c>
      <c r="N96" s="49">
        <v>9</v>
      </c>
      <c r="O96" s="50">
        <v>240</v>
      </c>
      <c r="P96" s="51">
        <v>217.2</v>
      </c>
      <c r="Q96" s="52">
        <f t="shared" ref="Q96:Q107" si="52">O96-P96</f>
        <v>22.800000000000011</v>
      </c>
      <c r="R96" s="52">
        <v>681.3</v>
      </c>
      <c r="S96" s="52">
        <f t="shared" ref="S96:S107" si="53">R96/(P96/100)</f>
        <v>313.67403314917129</v>
      </c>
      <c r="T96" s="53">
        <f t="shared" ref="T96:T107" si="54">S96/100</f>
        <v>3.1367403314917128</v>
      </c>
      <c r="U96" s="53">
        <v>1.3050999999999999</v>
      </c>
      <c r="V96" s="18"/>
      <c r="W96" s="18"/>
      <c r="X96" s="18"/>
      <c r="Y96" s="18"/>
      <c r="Z96" s="18"/>
      <c r="AA96" s="18"/>
      <c r="AB96" s="18"/>
      <c r="AC96" s="18"/>
      <c r="AD96" s="18"/>
      <c r="AE96" s="18"/>
      <c r="AF96" s="18"/>
      <c r="AG96" s="18"/>
      <c r="AH96" s="18"/>
      <c r="AI96" s="18"/>
      <c r="AJ96" s="18"/>
    </row>
    <row r="97" spans="1:36" hidden="1" x14ac:dyDescent="0.4">
      <c r="A97" s="18"/>
      <c r="B97" s="125"/>
      <c r="C97" s="54">
        <v>15</v>
      </c>
      <c r="D97" s="55">
        <v>240</v>
      </c>
      <c r="E97" s="56">
        <v>216.6</v>
      </c>
      <c r="F97" s="57">
        <f t="shared" si="49"/>
        <v>23.400000000000006</v>
      </c>
      <c r="G97" s="57">
        <v>980.1</v>
      </c>
      <c r="H97" s="57">
        <f t="shared" si="50"/>
        <v>452.49307479224382</v>
      </c>
      <c r="I97" s="58">
        <f t="shared" si="51"/>
        <v>4.5249307479224381</v>
      </c>
      <c r="J97" s="58">
        <v>1.514</v>
      </c>
      <c r="L97" s="18"/>
      <c r="M97" s="125"/>
      <c r="N97" s="54">
        <v>15</v>
      </c>
      <c r="O97" s="55">
        <v>240</v>
      </c>
      <c r="P97" s="56">
        <v>216.6</v>
      </c>
      <c r="Q97" s="57">
        <f t="shared" si="52"/>
        <v>23.400000000000006</v>
      </c>
      <c r="R97" s="57">
        <v>980.1</v>
      </c>
      <c r="S97" s="57">
        <f t="shared" si="53"/>
        <v>452.49307479224382</v>
      </c>
      <c r="T97" s="58">
        <f t="shared" si="54"/>
        <v>4.5249307479224381</v>
      </c>
      <c r="U97" s="58">
        <v>1.514</v>
      </c>
      <c r="V97" s="18"/>
      <c r="W97" s="18"/>
      <c r="X97" s="18"/>
      <c r="Y97" s="18"/>
      <c r="Z97" s="18"/>
      <c r="AA97" s="18"/>
      <c r="AB97" s="18"/>
      <c r="AC97" s="18"/>
      <c r="AD97" s="18"/>
      <c r="AE97" s="18"/>
      <c r="AF97" s="18"/>
      <c r="AG97" s="18"/>
      <c r="AH97" s="18"/>
      <c r="AI97" s="18"/>
      <c r="AJ97" s="18"/>
    </row>
    <row r="98" spans="1:36" hidden="1" x14ac:dyDescent="0.4">
      <c r="A98" s="18"/>
      <c r="B98" s="115">
        <v>32</v>
      </c>
      <c r="C98" s="59">
        <v>9</v>
      </c>
      <c r="D98" s="60">
        <v>240</v>
      </c>
      <c r="E98" s="61">
        <v>212.7</v>
      </c>
      <c r="F98" s="62">
        <f t="shared" si="49"/>
        <v>27.300000000000011</v>
      </c>
      <c r="G98" s="62">
        <v>979.4</v>
      </c>
      <c r="H98" s="62">
        <f t="shared" si="50"/>
        <v>460.46074283027741</v>
      </c>
      <c r="I98" s="63">
        <f t="shared" si="51"/>
        <v>4.6046074283027743</v>
      </c>
      <c r="J98" s="64">
        <v>1.3381000000000001</v>
      </c>
      <c r="L98" s="18"/>
      <c r="M98" s="115">
        <v>32</v>
      </c>
      <c r="N98" s="59">
        <v>9</v>
      </c>
      <c r="O98" s="60">
        <v>240</v>
      </c>
      <c r="P98" s="61">
        <v>212.7</v>
      </c>
      <c r="Q98" s="62">
        <f t="shared" si="52"/>
        <v>27.300000000000011</v>
      </c>
      <c r="R98" s="62">
        <v>979.4</v>
      </c>
      <c r="S98" s="62">
        <f t="shared" si="53"/>
        <v>460.46074283027741</v>
      </c>
      <c r="T98" s="63">
        <f t="shared" si="54"/>
        <v>4.6046074283027743</v>
      </c>
      <c r="U98" s="64">
        <v>1.3381000000000001</v>
      </c>
      <c r="V98" s="18"/>
      <c r="W98" s="18"/>
      <c r="X98" s="18"/>
      <c r="Y98" s="18"/>
      <c r="Z98" s="18"/>
      <c r="AA98" s="18"/>
      <c r="AB98" s="18"/>
      <c r="AC98" s="18"/>
      <c r="AD98" s="18"/>
      <c r="AE98" s="18"/>
      <c r="AF98" s="18"/>
      <c r="AG98" s="18"/>
      <c r="AH98" s="18"/>
      <c r="AI98" s="18"/>
      <c r="AJ98" s="18"/>
    </row>
    <row r="99" spans="1:36" hidden="1" x14ac:dyDescent="0.4">
      <c r="A99" s="18"/>
      <c r="B99" s="116"/>
      <c r="C99" s="65">
        <v>11</v>
      </c>
      <c r="D99" s="66">
        <v>240</v>
      </c>
      <c r="E99" s="67">
        <v>213.1</v>
      </c>
      <c r="F99" s="41">
        <f t="shared" si="49"/>
        <v>26.900000000000006</v>
      </c>
      <c r="G99" s="41">
        <v>1011.5</v>
      </c>
      <c r="H99" s="41">
        <f t="shared" si="50"/>
        <v>474.65978413890195</v>
      </c>
      <c r="I99" s="68">
        <f t="shared" si="51"/>
        <v>4.7465978413890193</v>
      </c>
      <c r="J99" s="69">
        <v>1.4226000000000001</v>
      </c>
      <c r="L99" s="18"/>
      <c r="M99" s="116"/>
      <c r="N99" s="65">
        <v>11</v>
      </c>
      <c r="O99" s="66">
        <v>240</v>
      </c>
      <c r="P99" s="67">
        <v>213.1</v>
      </c>
      <c r="Q99" s="41">
        <f t="shared" si="52"/>
        <v>26.900000000000006</v>
      </c>
      <c r="R99" s="41">
        <v>1011.5</v>
      </c>
      <c r="S99" s="41">
        <f t="shared" si="53"/>
        <v>474.65978413890195</v>
      </c>
      <c r="T99" s="68">
        <f t="shared" si="54"/>
        <v>4.7465978413890193</v>
      </c>
      <c r="U99" s="69">
        <v>1.4226000000000001</v>
      </c>
      <c r="V99" s="18"/>
      <c r="W99" s="18"/>
      <c r="X99" s="18"/>
      <c r="Y99" s="18"/>
      <c r="Z99" s="18"/>
      <c r="AA99" s="18"/>
      <c r="AB99" s="18"/>
      <c r="AC99" s="18"/>
      <c r="AD99" s="18"/>
      <c r="AE99" s="18"/>
      <c r="AF99" s="18"/>
      <c r="AG99" s="18"/>
      <c r="AH99" s="18"/>
      <c r="AI99" s="18"/>
      <c r="AJ99" s="18"/>
    </row>
    <row r="100" spans="1:36" hidden="1" x14ac:dyDescent="0.4">
      <c r="A100" s="18"/>
      <c r="B100" s="116"/>
      <c r="C100" s="65">
        <v>15</v>
      </c>
      <c r="D100" s="66">
        <v>240</v>
      </c>
      <c r="E100" s="67">
        <f>P100+1</f>
        <v>216.8</v>
      </c>
      <c r="F100" s="41">
        <f t="shared" si="49"/>
        <v>23.199999999999989</v>
      </c>
      <c r="G100" s="41">
        <v>1462.7</v>
      </c>
      <c r="H100" s="41">
        <f t="shared" si="50"/>
        <v>674.67712177121768</v>
      </c>
      <c r="I100" s="68">
        <f t="shared" si="51"/>
        <v>6.746771217712177</v>
      </c>
      <c r="J100" s="69">
        <v>1.4347000000000001</v>
      </c>
      <c r="L100" s="18"/>
      <c r="M100" s="116"/>
      <c r="N100" s="65">
        <v>15</v>
      </c>
      <c r="O100" s="66">
        <v>240</v>
      </c>
      <c r="P100" s="67">
        <v>215.8</v>
      </c>
      <c r="Q100" s="41">
        <f t="shared" si="52"/>
        <v>24.199999999999989</v>
      </c>
      <c r="R100" s="41">
        <v>1462.7</v>
      </c>
      <c r="S100" s="41">
        <f t="shared" si="53"/>
        <v>677.80352177942541</v>
      </c>
      <c r="T100" s="68">
        <f t="shared" si="54"/>
        <v>6.7780352177942538</v>
      </c>
      <c r="U100" s="69">
        <v>1.4347000000000001</v>
      </c>
      <c r="V100" s="18"/>
      <c r="W100" s="18"/>
      <c r="X100" s="18"/>
      <c r="Y100" s="18"/>
      <c r="Z100" s="18"/>
      <c r="AA100" s="18"/>
      <c r="AB100" s="18"/>
      <c r="AC100" s="18"/>
      <c r="AD100" s="18"/>
      <c r="AE100" s="18"/>
      <c r="AF100" s="18"/>
      <c r="AG100" s="18"/>
      <c r="AH100" s="18"/>
      <c r="AI100" s="18"/>
      <c r="AJ100" s="18"/>
    </row>
    <row r="101" spans="1:36" hidden="1" x14ac:dyDescent="0.4">
      <c r="A101" s="18"/>
      <c r="B101" s="116"/>
      <c r="C101" s="65">
        <v>30</v>
      </c>
      <c r="D101" s="66">
        <v>240</v>
      </c>
      <c r="E101" s="67">
        <f>P101+1</f>
        <v>217</v>
      </c>
      <c r="F101" s="41">
        <f t="shared" si="49"/>
        <v>23</v>
      </c>
      <c r="G101" s="41">
        <v>2153.4</v>
      </c>
      <c r="H101" s="41">
        <f t="shared" si="50"/>
        <v>992.35023041474665</v>
      </c>
      <c r="I101" s="68">
        <f t="shared" si="51"/>
        <v>9.9235023041474673</v>
      </c>
      <c r="J101" s="69">
        <v>1.4141999999999999</v>
      </c>
      <c r="L101" s="18"/>
      <c r="M101" s="116"/>
      <c r="N101" s="65">
        <v>30</v>
      </c>
      <c r="O101" s="66">
        <v>240</v>
      </c>
      <c r="P101" s="67">
        <v>216</v>
      </c>
      <c r="Q101" s="41">
        <f t="shared" si="52"/>
        <v>24</v>
      </c>
      <c r="R101" s="41">
        <v>2153.4</v>
      </c>
      <c r="S101" s="41">
        <f t="shared" si="53"/>
        <v>996.94444444444446</v>
      </c>
      <c r="T101" s="68">
        <f t="shared" si="54"/>
        <v>9.969444444444445</v>
      </c>
      <c r="U101" s="69">
        <v>1.4141999999999999</v>
      </c>
      <c r="V101" s="18"/>
      <c r="W101" s="18"/>
      <c r="X101" s="18"/>
      <c r="Y101" s="18"/>
      <c r="Z101" s="18"/>
      <c r="AA101" s="18"/>
      <c r="AB101" s="18"/>
      <c r="AC101" s="18"/>
      <c r="AD101" s="18"/>
      <c r="AE101" s="18"/>
      <c r="AF101" s="18"/>
      <c r="AG101" s="18"/>
      <c r="AH101" s="18"/>
      <c r="AI101" s="18"/>
      <c r="AJ101" s="18"/>
    </row>
    <row r="102" spans="1:36" hidden="1" x14ac:dyDescent="0.4">
      <c r="A102" s="18"/>
      <c r="B102" s="117"/>
      <c r="C102" s="70">
        <v>45</v>
      </c>
      <c r="D102" s="71">
        <v>180</v>
      </c>
      <c r="E102" s="72">
        <f>P102+6</f>
        <v>157.5</v>
      </c>
      <c r="F102" s="73">
        <f t="shared" si="49"/>
        <v>22.5</v>
      </c>
      <c r="G102" s="73">
        <v>1998.5</v>
      </c>
      <c r="H102" s="73">
        <f t="shared" si="50"/>
        <v>1268.8888888888889</v>
      </c>
      <c r="I102" s="74">
        <f t="shared" si="51"/>
        <v>12.68888888888889</v>
      </c>
      <c r="J102" s="75">
        <v>1.4853000000000001</v>
      </c>
      <c r="L102" s="18"/>
      <c r="M102" s="117"/>
      <c r="N102" s="70">
        <v>45</v>
      </c>
      <c r="O102" s="71">
        <v>180</v>
      </c>
      <c r="P102" s="72">
        <v>151.5</v>
      </c>
      <c r="Q102" s="73">
        <f t="shared" si="52"/>
        <v>28.5</v>
      </c>
      <c r="R102" s="73">
        <v>1998.5</v>
      </c>
      <c r="S102" s="73">
        <f t="shared" si="53"/>
        <v>1319.1419141914191</v>
      </c>
      <c r="T102" s="74">
        <f t="shared" si="54"/>
        <v>13.19141914191419</v>
      </c>
      <c r="U102" s="75">
        <v>1.4853000000000001</v>
      </c>
      <c r="V102" s="18"/>
      <c r="W102" s="18"/>
      <c r="X102" s="18"/>
      <c r="Y102" s="18"/>
      <c r="Z102" s="18"/>
      <c r="AA102" s="18"/>
      <c r="AB102" s="18"/>
      <c r="AC102" s="18"/>
      <c r="AD102" s="18"/>
      <c r="AE102" s="18"/>
      <c r="AF102" s="18"/>
      <c r="AG102" s="18"/>
      <c r="AH102" s="18"/>
      <c r="AI102" s="18"/>
      <c r="AJ102" s="18"/>
    </row>
    <row r="103" spans="1:36" hidden="1" x14ac:dyDescent="0.4">
      <c r="A103" s="18"/>
      <c r="B103" s="109">
        <v>42</v>
      </c>
      <c r="C103" s="49">
        <v>9</v>
      </c>
      <c r="D103" s="76">
        <v>240</v>
      </c>
      <c r="E103" s="77">
        <f>P103+1</f>
        <v>217.5</v>
      </c>
      <c r="F103" s="40">
        <f t="shared" si="49"/>
        <v>22.5</v>
      </c>
      <c r="G103" s="40">
        <v>1104.0999999999999</v>
      </c>
      <c r="H103" s="40">
        <f t="shared" si="50"/>
        <v>507.63218390804599</v>
      </c>
      <c r="I103" s="78">
        <f t="shared" si="51"/>
        <v>5.0763218390804603</v>
      </c>
      <c r="J103" s="78">
        <v>1.3724000000000001</v>
      </c>
      <c r="L103" s="18"/>
      <c r="M103" s="109">
        <v>42</v>
      </c>
      <c r="N103" s="49">
        <v>9</v>
      </c>
      <c r="O103" s="76">
        <v>240</v>
      </c>
      <c r="P103" s="77">
        <v>216.5</v>
      </c>
      <c r="Q103" s="40">
        <f t="shared" si="52"/>
        <v>23.5</v>
      </c>
      <c r="R103" s="40">
        <v>1104.0999999999999</v>
      </c>
      <c r="S103" s="40">
        <f t="shared" si="53"/>
        <v>509.97690531177824</v>
      </c>
      <c r="T103" s="78">
        <f t="shared" si="54"/>
        <v>5.0997690531177824</v>
      </c>
      <c r="U103" s="78">
        <v>1.3724000000000001</v>
      </c>
      <c r="V103" s="18"/>
      <c r="W103" s="18"/>
      <c r="X103" s="18"/>
      <c r="Y103" s="18"/>
      <c r="Z103" s="18"/>
      <c r="AA103" s="18"/>
      <c r="AB103" s="18"/>
      <c r="AC103" s="18"/>
      <c r="AD103" s="18"/>
      <c r="AE103" s="18"/>
      <c r="AF103" s="18"/>
      <c r="AG103" s="18"/>
      <c r="AH103" s="18"/>
      <c r="AI103" s="18"/>
      <c r="AJ103" s="18"/>
    </row>
    <row r="104" spans="1:36" hidden="1" x14ac:dyDescent="0.4">
      <c r="A104" s="18"/>
      <c r="B104" s="110"/>
      <c r="C104" s="65">
        <v>11</v>
      </c>
      <c r="D104" s="66">
        <v>240</v>
      </c>
      <c r="E104" s="67">
        <f>P104+1</f>
        <v>217</v>
      </c>
      <c r="F104" s="41">
        <f t="shared" si="49"/>
        <v>23</v>
      </c>
      <c r="G104" s="41">
        <v>1345</v>
      </c>
      <c r="H104" s="41">
        <f t="shared" si="50"/>
        <v>619.81566820276498</v>
      </c>
      <c r="I104" s="68">
        <f t="shared" si="51"/>
        <v>6.1981566820276495</v>
      </c>
      <c r="J104" s="68">
        <v>1.4172</v>
      </c>
      <c r="L104" s="18"/>
      <c r="M104" s="110"/>
      <c r="N104" s="65">
        <v>11</v>
      </c>
      <c r="O104" s="66">
        <v>240</v>
      </c>
      <c r="P104" s="67">
        <v>216</v>
      </c>
      <c r="Q104" s="41">
        <f t="shared" si="52"/>
        <v>24</v>
      </c>
      <c r="R104" s="41">
        <v>1345</v>
      </c>
      <c r="S104" s="41">
        <f t="shared" si="53"/>
        <v>622.68518518518511</v>
      </c>
      <c r="T104" s="68">
        <f t="shared" si="54"/>
        <v>6.2268518518518512</v>
      </c>
      <c r="U104" s="68">
        <v>1.4172</v>
      </c>
      <c r="V104" s="18"/>
      <c r="W104" s="18"/>
      <c r="X104" s="18"/>
      <c r="Y104" s="18"/>
      <c r="Z104" s="18"/>
      <c r="AA104" s="18"/>
      <c r="AB104" s="18"/>
      <c r="AC104" s="18"/>
      <c r="AD104" s="18"/>
      <c r="AE104" s="18"/>
      <c r="AF104" s="18"/>
      <c r="AG104" s="18"/>
      <c r="AH104" s="18"/>
      <c r="AI104" s="18"/>
      <c r="AJ104" s="18"/>
    </row>
    <row r="105" spans="1:36" hidden="1" x14ac:dyDescent="0.4">
      <c r="A105" s="18"/>
      <c r="B105" s="110"/>
      <c r="C105" s="65">
        <v>15</v>
      </c>
      <c r="D105" s="66">
        <v>240</v>
      </c>
      <c r="E105" s="67">
        <v>216.8</v>
      </c>
      <c r="F105" s="41">
        <f t="shared" si="49"/>
        <v>23.199999999999989</v>
      </c>
      <c r="G105" s="41">
        <v>1898.2</v>
      </c>
      <c r="H105" s="41">
        <f t="shared" si="50"/>
        <v>875.55350553505536</v>
      </c>
      <c r="I105" s="68">
        <f t="shared" si="51"/>
        <v>8.7555350553505544</v>
      </c>
      <c r="J105" s="68">
        <v>1.4833000000000001</v>
      </c>
      <c r="L105" s="18"/>
      <c r="M105" s="110"/>
      <c r="N105" s="65">
        <v>15</v>
      </c>
      <c r="O105" s="66">
        <v>240</v>
      </c>
      <c r="P105" s="67">
        <v>216.8</v>
      </c>
      <c r="Q105" s="41">
        <f t="shared" si="52"/>
        <v>23.199999999999989</v>
      </c>
      <c r="R105" s="41">
        <v>1898.2</v>
      </c>
      <c r="S105" s="41">
        <f t="shared" si="53"/>
        <v>875.55350553505536</v>
      </c>
      <c r="T105" s="68">
        <f t="shared" si="54"/>
        <v>8.7555350553505544</v>
      </c>
      <c r="U105" s="68">
        <v>1.4833000000000001</v>
      </c>
      <c r="V105" s="18"/>
      <c r="W105" s="18"/>
      <c r="X105" s="18"/>
      <c r="Y105" s="18"/>
      <c r="Z105" s="18"/>
      <c r="AA105" s="18"/>
      <c r="AB105" s="18"/>
      <c r="AC105" s="18"/>
      <c r="AD105" s="18"/>
      <c r="AE105" s="18"/>
      <c r="AF105" s="18"/>
      <c r="AG105" s="18"/>
      <c r="AH105" s="18"/>
      <c r="AI105" s="18"/>
      <c r="AJ105" s="18"/>
    </row>
    <row r="106" spans="1:36" hidden="1" x14ac:dyDescent="0.4">
      <c r="A106" s="18"/>
      <c r="B106" s="110"/>
      <c r="C106" s="65">
        <v>30</v>
      </c>
      <c r="D106" s="66">
        <v>180</v>
      </c>
      <c r="E106" s="67">
        <f>P106+5</f>
        <v>157</v>
      </c>
      <c r="F106" s="41">
        <f t="shared" si="49"/>
        <v>23</v>
      </c>
      <c r="G106" s="41">
        <v>2031</v>
      </c>
      <c r="H106" s="41">
        <f t="shared" si="50"/>
        <v>1293.6305732484077</v>
      </c>
      <c r="I106" s="68">
        <f t="shared" si="51"/>
        <v>12.936305732484078</v>
      </c>
      <c r="J106" s="68">
        <v>1.4008</v>
      </c>
      <c r="L106" s="18"/>
      <c r="M106" s="110"/>
      <c r="N106" s="65">
        <v>30</v>
      </c>
      <c r="O106" s="66">
        <v>180</v>
      </c>
      <c r="P106" s="67">
        <v>152</v>
      </c>
      <c r="Q106" s="41">
        <f t="shared" si="52"/>
        <v>28</v>
      </c>
      <c r="R106" s="41">
        <v>2031</v>
      </c>
      <c r="S106" s="41">
        <f t="shared" si="53"/>
        <v>1336.1842105263158</v>
      </c>
      <c r="T106" s="68">
        <f t="shared" si="54"/>
        <v>13.361842105263158</v>
      </c>
      <c r="U106" s="68">
        <v>1.4008</v>
      </c>
      <c r="V106" s="18"/>
      <c r="W106" s="18"/>
      <c r="X106" s="18"/>
      <c r="Y106" s="18"/>
      <c r="Z106" s="18"/>
      <c r="AA106" s="18"/>
      <c r="AB106" s="18"/>
      <c r="AC106" s="18"/>
      <c r="AD106" s="18"/>
      <c r="AE106" s="18"/>
      <c r="AF106" s="18"/>
      <c r="AG106" s="18"/>
      <c r="AH106" s="18"/>
      <c r="AI106" s="18"/>
      <c r="AJ106" s="18"/>
    </row>
    <row r="107" spans="1:36" hidden="1" x14ac:dyDescent="0.4">
      <c r="A107" s="18"/>
      <c r="B107" s="110"/>
      <c r="C107" s="65">
        <v>45</v>
      </c>
      <c r="D107" s="79">
        <v>140</v>
      </c>
      <c r="E107" s="80">
        <f>P107+6</f>
        <v>117</v>
      </c>
      <c r="F107" s="39">
        <f t="shared" si="49"/>
        <v>23</v>
      </c>
      <c r="G107" s="39">
        <v>1795.9</v>
      </c>
      <c r="H107" s="39">
        <f t="shared" si="50"/>
        <v>1534.9572649572651</v>
      </c>
      <c r="I107" s="81">
        <f t="shared" si="51"/>
        <v>15.349572649572652</v>
      </c>
      <c r="J107" s="81">
        <v>1.4307000000000001</v>
      </c>
      <c r="L107" s="18"/>
      <c r="M107" s="110"/>
      <c r="N107" s="65">
        <v>45</v>
      </c>
      <c r="O107" s="79">
        <v>140</v>
      </c>
      <c r="P107" s="80">
        <v>111</v>
      </c>
      <c r="Q107" s="39">
        <f t="shared" si="52"/>
        <v>29</v>
      </c>
      <c r="R107" s="39">
        <v>1795.9</v>
      </c>
      <c r="S107" s="39">
        <f t="shared" si="53"/>
        <v>1617.9279279279278</v>
      </c>
      <c r="T107" s="81">
        <f t="shared" si="54"/>
        <v>16.179279279279278</v>
      </c>
      <c r="U107" s="81">
        <v>1.4307000000000001</v>
      </c>
      <c r="V107" s="18"/>
      <c r="W107" s="18"/>
      <c r="X107" s="18"/>
      <c r="Y107" s="18"/>
      <c r="Z107" s="18"/>
      <c r="AA107" s="18"/>
      <c r="AB107" s="18"/>
      <c r="AC107" s="18"/>
      <c r="AD107" s="18"/>
      <c r="AE107" s="18"/>
      <c r="AF107" s="18"/>
      <c r="AG107" s="18"/>
      <c r="AH107" s="18"/>
      <c r="AI107" s="18"/>
      <c r="AJ107" s="18"/>
    </row>
    <row r="108" spans="1:36" x14ac:dyDescent="0.4">
      <c r="A108" s="18"/>
      <c r="B108" s="18"/>
      <c r="C108" s="18"/>
      <c r="D108" s="18"/>
      <c r="E108" s="18"/>
      <c r="F108" s="18"/>
      <c r="G108" s="18"/>
      <c r="H108" s="18"/>
      <c r="I108" s="18"/>
      <c r="J108" s="18"/>
      <c r="K108" s="18"/>
      <c r="L108" s="18"/>
      <c r="M108" s="18"/>
      <c r="N108" s="18"/>
      <c r="O108" s="18"/>
      <c r="P108" s="18"/>
      <c r="Q108" s="18"/>
      <c r="R108" s="18"/>
      <c r="S108" s="18"/>
      <c r="T108" s="18"/>
      <c r="U108" s="18"/>
      <c r="V108" s="18"/>
      <c r="W108" s="18"/>
      <c r="X108" s="18"/>
      <c r="Y108" s="18"/>
      <c r="Z108" s="18"/>
      <c r="AA108" s="18"/>
      <c r="AB108" s="18"/>
      <c r="AC108" s="18"/>
      <c r="AD108" s="18"/>
      <c r="AE108" s="18"/>
      <c r="AF108" s="18"/>
      <c r="AG108" s="18"/>
      <c r="AH108" s="18"/>
      <c r="AI108" s="18"/>
      <c r="AJ108" s="18"/>
    </row>
    <row r="109" spans="1:36" x14ac:dyDescent="0.4">
      <c r="A109" s="18"/>
      <c r="B109" s="18"/>
      <c r="C109" s="18"/>
      <c r="D109" s="18"/>
      <c r="E109" s="18"/>
      <c r="F109" s="18"/>
      <c r="G109" s="18"/>
      <c r="H109" s="18"/>
      <c r="I109" s="18"/>
      <c r="J109" s="18"/>
      <c r="K109" s="18"/>
      <c r="L109" s="18"/>
      <c r="M109" s="18"/>
      <c r="N109" s="18"/>
      <c r="O109" s="18"/>
      <c r="P109" s="18"/>
      <c r="Q109" s="18"/>
      <c r="R109" s="18"/>
      <c r="S109" s="18"/>
      <c r="T109" s="18"/>
      <c r="U109" s="18"/>
      <c r="V109" s="18"/>
      <c r="W109" s="18"/>
      <c r="X109" s="18"/>
      <c r="Y109" s="18"/>
      <c r="Z109" s="18"/>
      <c r="AA109" s="18"/>
      <c r="AB109" s="18"/>
      <c r="AC109" s="18"/>
      <c r="AD109" s="18"/>
      <c r="AE109" s="18"/>
      <c r="AF109" s="18"/>
      <c r="AG109" s="18"/>
      <c r="AH109" s="18"/>
      <c r="AI109" s="18"/>
      <c r="AJ109" s="18"/>
    </row>
    <row r="110" spans="1:36" x14ac:dyDescent="0.4">
      <c r="A110" s="18"/>
      <c r="B110" s="18"/>
      <c r="C110" s="18"/>
      <c r="D110" s="18"/>
      <c r="E110" s="18"/>
      <c r="F110" s="18"/>
      <c r="G110" s="18"/>
      <c r="H110" s="18"/>
      <c r="I110" s="18"/>
      <c r="J110" s="18"/>
      <c r="K110" s="18"/>
      <c r="L110" s="18"/>
      <c r="M110" s="18"/>
      <c r="N110" s="18"/>
      <c r="O110" s="18"/>
      <c r="P110" s="18"/>
      <c r="Q110" s="18"/>
      <c r="R110" s="18"/>
      <c r="S110" s="18"/>
      <c r="T110" s="18"/>
      <c r="U110" s="18"/>
      <c r="V110" s="18"/>
      <c r="W110" s="18"/>
      <c r="X110" s="18"/>
      <c r="Y110" s="18"/>
      <c r="Z110" s="18"/>
      <c r="AA110" s="18"/>
      <c r="AB110" s="18"/>
      <c r="AC110" s="18"/>
      <c r="AD110" s="18"/>
      <c r="AE110" s="18"/>
      <c r="AF110" s="18"/>
      <c r="AG110" s="18"/>
      <c r="AH110" s="18"/>
      <c r="AI110" s="18"/>
      <c r="AJ110" s="18"/>
    </row>
    <row r="111" spans="1:36" x14ac:dyDescent="0.4">
      <c r="A111" s="18"/>
      <c r="B111" s="18"/>
      <c r="C111" s="18"/>
      <c r="D111" s="18"/>
      <c r="E111" s="18"/>
      <c r="F111" s="18"/>
      <c r="G111" s="18"/>
      <c r="H111" s="18"/>
      <c r="I111" s="18"/>
      <c r="J111" s="18"/>
      <c r="K111" s="18"/>
      <c r="L111" s="18"/>
      <c r="M111" s="18"/>
      <c r="N111" s="18"/>
      <c r="O111" s="18"/>
      <c r="P111" s="18"/>
      <c r="Q111" s="18"/>
      <c r="R111" s="18"/>
      <c r="S111" s="18"/>
      <c r="T111" s="18"/>
      <c r="U111" s="18"/>
      <c r="V111" s="18"/>
      <c r="W111" s="18"/>
      <c r="X111" s="18"/>
      <c r="Y111" s="18"/>
      <c r="Z111" s="18"/>
      <c r="AA111" s="18"/>
      <c r="AB111" s="18"/>
      <c r="AC111" s="18"/>
      <c r="AD111" s="18"/>
      <c r="AE111" s="18"/>
      <c r="AF111" s="18"/>
      <c r="AG111" s="18"/>
      <c r="AH111" s="18"/>
      <c r="AI111" s="18"/>
      <c r="AJ111" s="18"/>
    </row>
    <row r="112" spans="1:36" x14ac:dyDescent="0.4">
      <c r="A112" s="18"/>
      <c r="B112" s="18"/>
      <c r="C112" s="18"/>
      <c r="D112" s="18"/>
      <c r="E112" s="18"/>
      <c r="F112" s="18"/>
      <c r="G112" s="18"/>
      <c r="H112" s="18"/>
      <c r="I112" s="18"/>
      <c r="J112" s="18"/>
      <c r="K112" s="18"/>
      <c r="L112" s="18"/>
      <c r="M112" s="18"/>
      <c r="N112" s="18"/>
      <c r="O112" s="18"/>
      <c r="P112" s="18"/>
      <c r="Q112" s="18"/>
      <c r="R112" s="18"/>
      <c r="S112" s="18"/>
      <c r="T112" s="18"/>
      <c r="U112" s="18"/>
      <c r="V112" s="18"/>
      <c r="W112" s="18"/>
      <c r="X112" s="18"/>
      <c r="Y112" s="18"/>
      <c r="Z112" s="18"/>
      <c r="AA112" s="18"/>
      <c r="AB112" s="18"/>
      <c r="AC112" s="18"/>
      <c r="AD112" s="18"/>
      <c r="AE112" s="18"/>
      <c r="AF112" s="18"/>
      <c r="AG112" s="18"/>
      <c r="AH112" s="18"/>
      <c r="AI112" s="18"/>
      <c r="AJ112" s="18"/>
    </row>
    <row r="113" spans="1:36" x14ac:dyDescent="0.4">
      <c r="A113" s="18"/>
      <c r="B113" s="18"/>
      <c r="C113" s="18"/>
      <c r="D113" s="18"/>
      <c r="E113" s="18"/>
      <c r="F113" s="18"/>
      <c r="G113" s="18"/>
      <c r="H113" s="18"/>
      <c r="I113" s="18"/>
      <c r="J113" s="18"/>
      <c r="K113" s="18"/>
      <c r="L113" s="18"/>
      <c r="M113" s="18"/>
      <c r="N113" s="18"/>
      <c r="O113" s="18"/>
      <c r="P113" s="18"/>
      <c r="Q113" s="18"/>
      <c r="R113" s="18"/>
      <c r="S113" s="18"/>
      <c r="T113" s="18"/>
      <c r="U113" s="18"/>
      <c r="V113" s="18"/>
      <c r="W113" s="18"/>
      <c r="X113" s="18"/>
      <c r="Y113" s="18"/>
      <c r="Z113" s="18"/>
      <c r="AA113" s="18"/>
      <c r="AB113" s="18"/>
      <c r="AC113" s="18"/>
      <c r="AD113" s="18"/>
      <c r="AE113" s="18"/>
      <c r="AF113" s="18"/>
      <c r="AG113" s="18"/>
      <c r="AH113" s="18"/>
      <c r="AI113" s="18"/>
      <c r="AJ113" s="18"/>
    </row>
    <row r="114" spans="1:36" x14ac:dyDescent="0.4">
      <c r="A114" s="18"/>
      <c r="B114" s="18"/>
      <c r="C114" s="18"/>
      <c r="D114" s="18"/>
      <c r="E114" s="18"/>
      <c r="F114" s="18"/>
      <c r="G114" s="18"/>
      <c r="H114" s="18"/>
      <c r="I114" s="18"/>
      <c r="J114" s="18"/>
      <c r="K114" s="18"/>
      <c r="L114" s="18"/>
      <c r="M114" s="18"/>
      <c r="N114" s="18"/>
      <c r="O114" s="18"/>
      <c r="P114" s="18"/>
      <c r="Q114" s="18"/>
      <c r="R114" s="18"/>
      <c r="S114" s="18"/>
      <c r="T114" s="18"/>
      <c r="U114" s="18"/>
      <c r="V114" s="18"/>
      <c r="W114" s="18"/>
      <c r="X114" s="18"/>
      <c r="Y114" s="18"/>
      <c r="Z114" s="18"/>
      <c r="AA114" s="18"/>
      <c r="AB114" s="18"/>
      <c r="AC114" s="18"/>
      <c r="AD114" s="18"/>
      <c r="AE114" s="18"/>
      <c r="AF114" s="18"/>
      <c r="AG114" s="18"/>
      <c r="AH114" s="18"/>
      <c r="AI114" s="18"/>
      <c r="AJ114" s="18"/>
    </row>
    <row r="115" spans="1:36" x14ac:dyDescent="0.4">
      <c r="A115" s="18"/>
      <c r="B115" s="18"/>
      <c r="C115" s="18"/>
      <c r="D115" s="18"/>
      <c r="E115" s="18"/>
      <c r="F115" s="18"/>
      <c r="G115" s="18"/>
      <c r="H115" s="18"/>
      <c r="I115" s="18"/>
      <c r="J115" s="18"/>
      <c r="K115" s="18"/>
      <c r="L115" s="18"/>
      <c r="M115" s="18"/>
      <c r="N115" s="18"/>
      <c r="O115" s="18"/>
      <c r="P115" s="18"/>
      <c r="Q115" s="18"/>
      <c r="R115" s="18"/>
      <c r="S115" s="18"/>
      <c r="T115" s="18"/>
      <c r="U115" s="18"/>
      <c r="V115" s="18"/>
      <c r="W115" s="18"/>
      <c r="X115" s="18"/>
      <c r="Y115" s="18"/>
      <c r="Z115" s="18"/>
      <c r="AA115" s="18"/>
      <c r="AB115" s="18"/>
      <c r="AC115" s="18"/>
      <c r="AD115" s="18"/>
      <c r="AE115" s="18"/>
      <c r="AF115" s="18"/>
      <c r="AG115" s="18"/>
      <c r="AH115" s="18"/>
      <c r="AI115" s="18"/>
      <c r="AJ115" s="18"/>
    </row>
    <row r="116" spans="1:36" hidden="1" x14ac:dyDescent="0.4">
      <c r="B116" s="13" t="s">
        <v>6</v>
      </c>
    </row>
    <row r="117" spans="1:36" hidden="1" x14ac:dyDescent="0.4">
      <c r="B117" s="103" t="s">
        <v>5</v>
      </c>
      <c r="C117" s="104" t="s">
        <v>4</v>
      </c>
      <c r="D117" s="106" t="s">
        <v>3</v>
      </c>
      <c r="E117" s="106"/>
      <c r="F117" s="106"/>
      <c r="G117" s="106"/>
      <c r="H117" s="106"/>
      <c r="I117" s="106"/>
      <c r="J117" s="106"/>
      <c r="K117" s="106"/>
      <c r="L117" s="106"/>
      <c r="M117" s="106"/>
      <c r="N117" s="106"/>
      <c r="O117" s="106"/>
      <c r="P117" s="106"/>
      <c r="Q117" s="106"/>
      <c r="R117" s="106"/>
      <c r="S117" s="106"/>
      <c r="T117" s="106"/>
      <c r="U117" s="106"/>
      <c r="V117" s="106"/>
      <c r="W117" s="106"/>
      <c r="X117" s="106"/>
      <c r="Y117" s="106"/>
      <c r="Z117" s="106"/>
      <c r="AA117" s="106"/>
      <c r="AB117" s="106"/>
      <c r="AC117" s="106"/>
      <c r="AD117" s="106"/>
      <c r="AE117" s="106"/>
      <c r="AF117" s="106"/>
      <c r="AG117" s="106"/>
      <c r="AH117" s="106"/>
      <c r="AI117" s="106"/>
      <c r="AJ117" s="106"/>
    </row>
    <row r="118" spans="1:36" hidden="1" x14ac:dyDescent="0.4">
      <c r="B118" s="103"/>
      <c r="C118" s="105"/>
      <c r="D118" s="37">
        <v>80</v>
      </c>
      <c r="E118" s="37">
        <v>90</v>
      </c>
      <c r="F118" s="37">
        <v>100</v>
      </c>
      <c r="G118" s="37">
        <v>110</v>
      </c>
      <c r="H118" s="37">
        <v>120</v>
      </c>
      <c r="I118" s="37">
        <v>130</v>
      </c>
      <c r="J118" s="37">
        <v>140</v>
      </c>
      <c r="K118" s="37">
        <v>150</v>
      </c>
      <c r="L118" s="37">
        <v>160</v>
      </c>
      <c r="M118" s="37">
        <v>170</v>
      </c>
      <c r="N118" s="37">
        <v>180</v>
      </c>
      <c r="O118" s="37">
        <v>190</v>
      </c>
      <c r="P118" s="37">
        <v>200</v>
      </c>
      <c r="Q118" s="37">
        <v>210</v>
      </c>
      <c r="R118" s="37">
        <v>220</v>
      </c>
      <c r="S118" s="37">
        <v>230</v>
      </c>
      <c r="T118" s="37">
        <v>240</v>
      </c>
      <c r="U118" s="37">
        <v>250</v>
      </c>
      <c r="V118" s="37">
        <v>260</v>
      </c>
      <c r="W118" s="37">
        <v>270</v>
      </c>
      <c r="X118" s="37">
        <v>280</v>
      </c>
      <c r="Y118" s="37">
        <v>290</v>
      </c>
      <c r="Z118" s="37">
        <v>300</v>
      </c>
      <c r="AA118" s="37">
        <v>320</v>
      </c>
      <c r="AB118" s="37">
        <v>340</v>
      </c>
      <c r="AC118" s="37">
        <v>360</v>
      </c>
      <c r="AD118" s="37">
        <v>380</v>
      </c>
      <c r="AE118" s="37">
        <v>400</v>
      </c>
      <c r="AF118" s="37">
        <v>420</v>
      </c>
      <c r="AG118" s="37">
        <v>440</v>
      </c>
      <c r="AH118" s="37">
        <v>460</v>
      </c>
      <c r="AI118" s="37">
        <v>480</v>
      </c>
      <c r="AJ118" s="37">
        <v>500</v>
      </c>
    </row>
    <row r="119" spans="1:36" hidden="1" x14ac:dyDescent="0.4">
      <c r="B119" s="123">
        <v>22</v>
      </c>
      <c r="C119" s="82">
        <v>9</v>
      </c>
      <c r="D119" s="83">
        <v>159.01995225700932</v>
      </c>
      <c r="E119" s="83">
        <v>192.14910897721961</v>
      </c>
      <c r="F119" s="83">
        <v>225.2782656974299</v>
      </c>
      <c r="G119" s="83">
        <v>258.40742241764019</v>
      </c>
      <c r="H119" s="83">
        <v>291.53657913785042</v>
      </c>
      <c r="I119" s="83">
        <v>324.66573585806071</v>
      </c>
      <c r="J119" s="83">
        <v>357.794892578271</v>
      </c>
      <c r="K119" s="83">
        <v>390.92404929848124</v>
      </c>
      <c r="L119" s="83">
        <v>424.05320601869158</v>
      </c>
      <c r="M119" s="83">
        <v>457.18236273890182</v>
      </c>
      <c r="N119" s="83">
        <v>490.31151945911211</v>
      </c>
      <c r="O119" s="83">
        <v>523.4406761793224</v>
      </c>
      <c r="P119" s="83">
        <v>556.56983289953268</v>
      </c>
      <c r="Q119" s="83">
        <v>589.69898961974297</v>
      </c>
      <c r="R119" s="83">
        <v>622.82814633995315</v>
      </c>
      <c r="S119" s="83">
        <v>655.95730306016355</v>
      </c>
      <c r="T119" s="83">
        <v>689.08645978037384</v>
      </c>
      <c r="U119" s="83">
        <v>722.21561650058413</v>
      </c>
      <c r="V119" s="83">
        <v>755.34477322079431</v>
      </c>
      <c r="W119" s="83">
        <v>788.4739299410046</v>
      </c>
      <c r="X119" s="83">
        <v>821.60308666121489</v>
      </c>
      <c r="Y119" s="83">
        <v>854.73224338142518</v>
      </c>
      <c r="Z119" s="83">
        <v>887.86140010163547</v>
      </c>
      <c r="AA119" s="83">
        <v>954.11971354205593</v>
      </c>
      <c r="AB119" s="83">
        <v>1020.3780269824766</v>
      </c>
      <c r="AC119" s="83">
        <v>1086.6363404228971</v>
      </c>
      <c r="AD119" s="83">
        <v>1152.8946538633177</v>
      </c>
      <c r="AE119" s="83">
        <v>1219.1529673037383</v>
      </c>
      <c r="AF119" s="83">
        <v>1285.4112807441588</v>
      </c>
      <c r="AG119" s="83">
        <v>1351.6695941845794</v>
      </c>
      <c r="AH119" s="83">
        <v>1417.927907625</v>
      </c>
      <c r="AI119" s="83">
        <v>1484.1862210654206</v>
      </c>
      <c r="AJ119" s="83">
        <v>1550.4445345058409</v>
      </c>
    </row>
    <row r="120" spans="1:36" hidden="1" x14ac:dyDescent="0.4">
      <c r="B120" s="123"/>
      <c r="C120" s="82">
        <v>15</v>
      </c>
      <c r="D120" s="84">
        <v>250.7133343317758</v>
      </c>
      <c r="E120" s="84">
        <v>299.39553517289727</v>
      </c>
      <c r="F120" s="84">
        <v>348.0777360140188</v>
      </c>
      <c r="G120" s="84">
        <v>396.75993685514027</v>
      </c>
      <c r="H120" s="84">
        <v>445.44213769626185</v>
      </c>
      <c r="I120" s="84">
        <v>494.12433853738327</v>
      </c>
      <c r="J120" s="84">
        <v>542.80653937850479</v>
      </c>
      <c r="K120" s="84">
        <v>591.48874021962638</v>
      </c>
      <c r="L120" s="84">
        <v>640.17094106074785</v>
      </c>
      <c r="M120" s="84">
        <v>688.85314190186944</v>
      </c>
      <c r="N120" s="84">
        <v>737.53534274299079</v>
      </c>
      <c r="O120" s="84">
        <v>786.21754358411238</v>
      </c>
      <c r="P120" s="84">
        <v>834.89974442523396</v>
      </c>
      <c r="Q120" s="84">
        <v>883.58194526635543</v>
      </c>
      <c r="R120" s="84">
        <v>932.2641461074769</v>
      </c>
      <c r="S120" s="84">
        <v>980.94634694859849</v>
      </c>
      <c r="T120" s="84">
        <v>1029.62854778972</v>
      </c>
      <c r="U120" s="84">
        <v>1078.3107486308413</v>
      </c>
      <c r="V120" s="84">
        <v>1126.9929494719629</v>
      </c>
      <c r="W120" s="84">
        <v>1175.6751503130845</v>
      </c>
      <c r="X120" s="84">
        <v>1224.3573511542061</v>
      </c>
      <c r="Y120" s="84">
        <v>1273.0395519953277</v>
      </c>
      <c r="Z120" s="84">
        <v>1321.721752836449</v>
      </c>
      <c r="AA120" s="84">
        <v>1419.086154518692</v>
      </c>
      <c r="AB120" s="84">
        <v>1516.4505562009351</v>
      </c>
      <c r="AC120" s="84">
        <v>1613.8149578831781</v>
      </c>
      <c r="AD120" s="84">
        <v>1711.1793595654212</v>
      </c>
      <c r="AE120" s="84">
        <v>1808.543761247664</v>
      </c>
      <c r="AF120" s="84">
        <v>1905.9081629299071</v>
      </c>
      <c r="AG120" s="84">
        <v>2003.2725646121503</v>
      </c>
      <c r="AH120" s="84">
        <v>2100.6369662943935</v>
      </c>
      <c r="AI120" s="84">
        <v>2198.0013679766362</v>
      </c>
      <c r="AJ120" s="84">
        <v>2295.3657696588793</v>
      </c>
    </row>
    <row r="121" spans="1:36" hidden="1" x14ac:dyDescent="0.4">
      <c r="B121" s="123">
        <v>32</v>
      </c>
      <c r="C121" s="82">
        <v>9</v>
      </c>
      <c r="D121" s="85">
        <v>209.64039669565224</v>
      </c>
      <c r="E121" s="85">
        <v>253.31547934057977</v>
      </c>
      <c r="F121" s="85">
        <v>296.99056198550738</v>
      </c>
      <c r="G121" s="85">
        <v>340.66564463043488</v>
      </c>
      <c r="H121" s="85">
        <v>384.34072727536244</v>
      </c>
      <c r="I121" s="85">
        <v>428.01580992029</v>
      </c>
      <c r="J121" s="85">
        <v>471.69089256521755</v>
      </c>
      <c r="K121" s="85">
        <v>515.36597521014505</v>
      </c>
      <c r="L121" s="85">
        <v>559.04105785507261</v>
      </c>
      <c r="M121" s="85">
        <v>602.71614050000017</v>
      </c>
      <c r="N121" s="85">
        <v>646.39122314492772</v>
      </c>
      <c r="O121" s="85">
        <v>690.06630578985528</v>
      </c>
      <c r="P121" s="85">
        <v>733.74138843478283</v>
      </c>
      <c r="Q121" s="85">
        <v>777.41647107971039</v>
      </c>
      <c r="R121" s="85">
        <v>821.09155372463795</v>
      </c>
      <c r="S121" s="85">
        <v>864.7666363695655</v>
      </c>
      <c r="T121" s="85">
        <v>908.44171901449306</v>
      </c>
      <c r="U121" s="85">
        <v>952.11680165942073</v>
      </c>
      <c r="V121" s="85">
        <v>995.79188430434806</v>
      </c>
      <c r="W121" s="85">
        <v>1039.4669669492757</v>
      </c>
      <c r="X121" s="85">
        <v>1083.1420495942032</v>
      </c>
      <c r="Y121" s="85">
        <v>1126.8171322391308</v>
      </c>
      <c r="Z121" s="85">
        <v>1170.4922148840585</v>
      </c>
      <c r="AA121" s="85">
        <v>1257.8423801739134</v>
      </c>
      <c r="AB121" s="85">
        <v>1345.1925454637685</v>
      </c>
      <c r="AC121" s="85">
        <v>1432.5427107536236</v>
      </c>
      <c r="AD121" s="85">
        <v>1519.8928760434787</v>
      </c>
      <c r="AE121" s="85">
        <v>1607.2430413333338</v>
      </c>
      <c r="AF121" s="85">
        <v>1694.593206623189</v>
      </c>
      <c r="AG121" s="85">
        <v>1781.9433719130441</v>
      </c>
      <c r="AH121" s="85">
        <v>1869.2935372028992</v>
      </c>
      <c r="AI121" s="85">
        <v>1956.6437024927545</v>
      </c>
      <c r="AJ121" s="85">
        <v>2043.9938677826092</v>
      </c>
    </row>
    <row r="122" spans="1:36" hidden="1" x14ac:dyDescent="0.4">
      <c r="B122" s="123"/>
      <c r="C122" s="82">
        <v>11</v>
      </c>
      <c r="D122" s="86">
        <v>246.89930339130439</v>
      </c>
      <c r="E122" s="86">
        <v>298.33665826449283</v>
      </c>
      <c r="F122" s="86">
        <v>349.77401313768127</v>
      </c>
      <c r="G122" s="86">
        <v>401.21136801086965</v>
      </c>
      <c r="H122" s="86">
        <v>452.64872288405809</v>
      </c>
      <c r="I122" s="86">
        <v>504.08607775724647</v>
      </c>
      <c r="J122" s="86">
        <v>555.52343263043497</v>
      </c>
      <c r="K122" s="86">
        <v>606.96078750362324</v>
      </c>
      <c r="L122" s="86">
        <v>658.39814237681173</v>
      </c>
      <c r="M122" s="86">
        <v>709.83549725000012</v>
      </c>
      <c r="N122" s="86">
        <v>761.27285212318861</v>
      </c>
      <c r="O122" s="86">
        <v>812.710206996377</v>
      </c>
      <c r="P122" s="86">
        <v>864.14756186956538</v>
      </c>
      <c r="Q122" s="86">
        <v>915.58491674275388</v>
      </c>
      <c r="R122" s="86">
        <v>967.02227161594215</v>
      </c>
      <c r="S122" s="86">
        <v>1018.4596264891306</v>
      </c>
      <c r="T122" s="86">
        <v>1069.8969813623191</v>
      </c>
      <c r="U122" s="86">
        <v>1121.3343362355076</v>
      </c>
      <c r="V122" s="86">
        <v>1172.7716911086959</v>
      </c>
      <c r="W122" s="86">
        <v>1224.2090459818842</v>
      </c>
      <c r="X122" s="86">
        <v>1275.6464008550727</v>
      </c>
      <c r="Y122" s="86">
        <v>1327.0837557282612</v>
      </c>
      <c r="Z122" s="86">
        <v>1378.5211106014497</v>
      </c>
      <c r="AA122" s="86">
        <v>1481.3958203478264</v>
      </c>
      <c r="AB122" s="86">
        <v>1584.2705300942032</v>
      </c>
      <c r="AC122" s="86">
        <v>1687.14523984058</v>
      </c>
      <c r="AD122" s="86">
        <v>1790.019949586957</v>
      </c>
      <c r="AE122" s="86">
        <v>1892.8946593333337</v>
      </c>
      <c r="AF122" s="86">
        <v>1995.7693690797105</v>
      </c>
      <c r="AG122" s="86">
        <v>2098.6440788260875</v>
      </c>
      <c r="AH122" s="86">
        <v>2201.5187885724645</v>
      </c>
      <c r="AI122" s="86">
        <v>2304.3934983188415</v>
      </c>
      <c r="AJ122" s="86">
        <v>2407.2682080652176</v>
      </c>
    </row>
    <row r="123" spans="1:36" hidden="1" x14ac:dyDescent="0.4">
      <c r="B123" s="123"/>
      <c r="C123" s="82">
        <v>15</v>
      </c>
      <c r="D123" s="86">
        <v>402.6236704437793</v>
      </c>
      <c r="E123" s="86">
        <v>480.80302392800826</v>
      </c>
      <c r="F123" s="86">
        <v>558.98237741223727</v>
      </c>
      <c r="G123" s="86">
        <v>637.16173089646622</v>
      </c>
      <c r="H123" s="86">
        <v>715.34108438069529</v>
      </c>
      <c r="I123" s="86">
        <v>793.52043786492413</v>
      </c>
      <c r="J123" s="86">
        <v>871.6997913491532</v>
      </c>
      <c r="K123" s="86">
        <v>949.87914483338227</v>
      </c>
      <c r="L123" s="86">
        <v>1028.0584983176111</v>
      </c>
      <c r="M123" s="86">
        <v>1106.2378518018402</v>
      </c>
      <c r="N123" s="86">
        <v>1184.417205286069</v>
      </c>
      <c r="O123" s="86">
        <v>1262.5965587702981</v>
      </c>
      <c r="P123" s="86">
        <v>1340.7759122545272</v>
      </c>
      <c r="Q123" s="86">
        <v>1418.955265738756</v>
      </c>
      <c r="R123" s="86">
        <v>1497.1346192229851</v>
      </c>
      <c r="S123" s="86">
        <v>1575.3139727072141</v>
      </c>
      <c r="T123" s="86">
        <v>1653.4933261914432</v>
      </c>
      <c r="U123" s="86">
        <v>1731.672679675672</v>
      </c>
      <c r="V123" s="86">
        <v>1809.8520331599011</v>
      </c>
      <c r="W123" s="86">
        <v>1888.0313866441302</v>
      </c>
      <c r="X123" s="86">
        <v>1966.2107401283592</v>
      </c>
      <c r="Y123" s="86">
        <v>2044.3900936125883</v>
      </c>
      <c r="Z123" s="86">
        <v>2122.5694470968169</v>
      </c>
      <c r="AA123" s="86">
        <v>2278.9281540652751</v>
      </c>
      <c r="AB123" s="86">
        <v>2435.2868610337332</v>
      </c>
      <c r="AC123" s="86">
        <v>2591.6455680021909</v>
      </c>
      <c r="AD123" s="86">
        <v>2748.004274970649</v>
      </c>
      <c r="AE123" s="86">
        <v>2904.3629819391067</v>
      </c>
      <c r="AF123" s="86">
        <v>3060.7216889075648</v>
      </c>
      <c r="AG123" s="86">
        <v>3217.080395876023</v>
      </c>
      <c r="AH123" s="86">
        <v>3373.4391028444811</v>
      </c>
      <c r="AI123" s="86">
        <v>3529.7978098129388</v>
      </c>
      <c r="AJ123" s="86">
        <v>3686.1565167813969</v>
      </c>
    </row>
    <row r="124" spans="1:36" hidden="1" x14ac:dyDescent="0.4">
      <c r="B124" s="123"/>
      <c r="C124" s="82">
        <v>30</v>
      </c>
      <c r="D124" s="86">
        <v>458</v>
      </c>
      <c r="E124" s="86">
        <v>549</v>
      </c>
      <c r="F124" s="86">
        <v>640</v>
      </c>
      <c r="G124" s="86">
        <v>731</v>
      </c>
      <c r="H124" s="86">
        <v>822</v>
      </c>
      <c r="I124" s="86">
        <v>913</v>
      </c>
      <c r="J124" s="86">
        <v>1004</v>
      </c>
      <c r="K124" s="86">
        <v>1095</v>
      </c>
      <c r="L124" s="86">
        <v>1186</v>
      </c>
      <c r="M124" s="86">
        <v>1276</v>
      </c>
      <c r="N124" s="86">
        <v>1367</v>
      </c>
      <c r="O124" s="86">
        <v>1458</v>
      </c>
      <c r="P124" s="86">
        <v>1549</v>
      </c>
      <c r="Q124" s="86">
        <v>1640</v>
      </c>
      <c r="R124" s="86">
        <v>1731</v>
      </c>
      <c r="S124" s="86">
        <v>1822</v>
      </c>
      <c r="T124" s="86">
        <v>1913</v>
      </c>
      <c r="U124" s="86">
        <v>2004</v>
      </c>
      <c r="V124" s="86">
        <v>2095</v>
      </c>
      <c r="W124" s="86">
        <v>2186</v>
      </c>
      <c r="X124" s="86">
        <v>2277</v>
      </c>
      <c r="Y124" s="86">
        <v>2368</v>
      </c>
      <c r="Z124" s="86">
        <v>2459</v>
      </c>
      <c r="AA124" s="86">
        <v>2641</v>
      </c>
      <c r="AB124" s="86">
        <v>2823</v>
      </c>
      <c r="AC124" s="86">
        <v>3005</v>
      </c>
      <c r="AD124" s="86">
        <v>3187</v>
      </c>
      <c r="AE124" s="86">
        <v>3369</v>
      </c>
      <c r="AF124" s="86">
        <v>3550</v>
      </c>
      <c r="AG124" s="86">
        <v>3732</v>
      </c>
      <c r="AH124" s="86">
        <v>3914</v>
      </c>
      <c r="AI124" s="86">
        <v>4096</v>
      </c>
      <c r="AJ124" s="86">
        <v>4278</v>
      </c>
    </row>
    <row r="125" spans="1:36" hidden="1" x14ac:dyDescent="0.4">
      <c r="B125" s="123"/>
      <c r="C125" s="82">
        <v>45</v>
      </c>
      <c r="D125" s="84">
        <v>803</v>
      </c>
      <c r="E125" s="84">
        <v>962</v>
      </c>
      <c r="F125" s="84">
        <v>1122</v>
      </c>
      <c r="G125" s="84">
        <v>1281</v>
      </c>
      <c r="H125" s="84">
        <v>1441</v>
      </c>
      <c r="I125" s="84">
        <v>1600</v>
      </c>
      <c r="J125" s="84">
        <v>1759</v>
      </c>
      <c r="K125" s="84">
        <v>1919</v>
      </c>
      <c r="L125" s="84">
        <v>2078</v>
      </c>
      <c r="M125" s="84">
        <v>2238</v>
      </c>
      <c r="N125" s="84">
        <v>2397</v>
      </c>
      <c r="O125" s="84">
        <v>2557</v>
      </c>
      <c r="P125" s="84">
        <v>2716</v>
      </c>
      <c r="Q125" s="84">
        <v>2876</v>
      </c>
      <c r="R125" s="84">
        <v>3035</v>
      </c>
      <c r="S125" s="84">
        <v>3195</v>
      </c>
      <c r="T125" s="84">
        <v>3354</v>
      </c>
      <c r="U125" s="84">
        <v>3514</v>
      </c>
      <c r="V125" s="84">
        <v>3673</v>
      </c>
      <c r="W125" s="84">
        <v>3833</v>
      </c>
      <c r="X125" s="84">
        <v>3992</v>
      </c>
      <c r="Y125" s="84">
        <v>4152</v>
      </c>
      <c r="Z125" s="84">
        <v>4311</v>
      </c>
      <c r="AA125" s="84">
        <v>4630</v>
      </c>
      <c r="AB125" s="84">
        <v>4949</v>
      </c>
      <c r="AC125" s="84">
        <v>5268</v>
      </c>
      <c r="AD125" s="84">
        <v>5587</v>
      </c>
      <c r="AE125" s="84">
        <v>5906</v>
      </c>
      <c r="AF125" s="84">
        <v>6225</v>
      </c>
      <c r="AG125" s="84">
        <v>6544</v>
      </c>
      <c r="AH125" s="84">
        <v>6863</v>
      </c>
      <c r="AI125" s="84">
        <v>7181</v>
      </c>
      <c r="AJ125" s="84">
        <v>7500</v>
      </c>
    </row>
    <row r="126" spans="1:36" hidden="1" x14ac:dyDescent="0.4">
      <c r="B126" s="112">
        <v>42</v>
      </c>
      <c r="C126" s="82">
        <v>9</v>
      </c>
      <c r="D126" s="85">
        <v>311.47746877657715</v>
      </c>
      <c r="E126" s="85">
        <v>371.95853067494164</v>
      </c>
      <c r="F126" s="85">
        <v>432.43959257330613</v>
      </c>
      <c r="G126" s="85">
        <v>492.92065447167062</v>
      </c>
      <c r="H126" s="85">
        <v>553.40171637003516</v>
      </c>
      <c r="I126" s="85">
        <v>613.88277826839965</v>
      </c>
      <c r="J126" s="85">
        <v>674.36384016676413</v>
      </c>
      <c r="K126" s="85">
        <v>734.84490206512874</v>
      </c>
      <c r="L126" s="85">
        <v>795.32596396349311</v>
      </c>
      <c r="M126" s="85">
        <v>855.80702586185771</v>
      </c>
      <c r="N126" s="85">
        <v>916.28808776022208</v>
      </c>
      <c r="O126" s="85">
        <v>976.76914965858668</v>
      </c>
      <c r="P126" s="85">
        <v>1037.2502115569512</v>
      </c>
      <c r="Q126" s="85">
        <v>1097.7312734553157</v>
      </c>
      <c r="R126" s="85">
        <v>1158.2123353536801</v>
      </c>
      <c r="S126" s="85">
        <v>1218.6933972520446</v>
      </c>
      <c r="T126" s="85">
        <v>1279.1744591504093</v>
      </c>
      <c r="U126" s="85">
        <v>1339.6555210487736</v>
      </c>
      <c r="V126" s="85">
        <v>1400.1365829471381</v>
      </c>
      <c r="W126" s="85">
        <v>1460.6176448455026</v>
      </c>
      <c r="X126" s="85">
        <v>1521.0987067438673</v>
      </c>
      <c r="Y126" s="85">
        <v>1581.5797686422318</v>
      </c>
      <c r="Z126" s="85">
        <v>1642.060830540596</v>
      </c>
      <c r="AA126" s="85">
        <v>1763.0229543373252</v>
      </c>
      <c r="AB126" s="85">
        <v>1883.9850781340542</v>
      </c>
      <c r="AC126" s="85">
        <v>2004.9472019307832</v>
      </c>
      <c r="AD126" s="85">
        <v>2125.9093257275122</v>
      </c>
      <c r="AE126" s="85">
        <v>2246.8714495242411</v>
      </c>
      <c r="AF126" s="85">
        <v>2367.8335733209701</v>
      </c>
      <c r="AG126" s="85">
        <v>2488.7956971176991</v>
      </c>
      <c r="AH126" s="85">
        <v>2609.7578209144285</v>
      </c>
      <c r="AI126" s="85">
        <v>2730.719944711157</v>
      </c>
      <c r="AJ126" s="85">
        <v>2851.682068507886</v>
      </c>
    </row>
    <row r="127" spans="1:36" hidden="1" x14ac:dyDescent="0.4">
      <c r="B127" s="112"/>
      <c r="C127" s="82">
        <v>11</v>
      </c>
      <c r="D127" s="86">
        <v>372.24160322137851</v>
      </c>
      <c r="E127" s="86">
        <v>444.52152617698601</v>
      </c>
      <c r="F127" s="86">
        <v>516.80144913259346</v>
      </c>
      <c r="G127" s="86">
        <v>589.08137208820096</v>
      </c>
      <c r="H127" s="86">
        <v>661.36129504380847</v>
      </c>
      <c r="I127" s="86">
        <v>733.64121799941586</v>
      </c>
      <c r="J127" s="86">
        <v>805.92114095502336</v>
      </c>
      <c r="K127" s="86">
        <v>878.20106391063098</v>
      </c>
      <c r="L127" s="86">
        <v>950.48098686623837</v>
      </c>
      <c r="M127" s="86">
        <v>1022.7609098218459</v>
      </c>
      <c r="N127" s="86">
        <v>1095.0408327774533</v>
      </c>
      <c r="O127" s="86">
        <v>1167.3207557330609</v>
      </c>
      <c r="P127" s="86">
        <v>1239.6006786886683</v>
      </c>
      <c r="Q127" s="86">
        <v>1311.8806016442757</v>
      </c>
      <c r="R127" s="86">
        <v>1384.1605245998833</v>
      </c>
      <c r="S127" s="86">
        <v>1456.4404475554909</v>
      </c>
      <c r="T127" s="86">
        <v>1528.7203705110983</v>
      </c>
      <c r="U127" s="86">
        <v>1601.0002934667057</v>
      </c>
      <c r="V127" s="86">
        <v>1673.2802164223131</v>
      </c>
      <c r="W127" s="86">
        <v>1745.5601393779207</v>
      </c>
      <c r="X127" s="86">
        <v>1817.8400623335283</v>
      </c>
      <c r="Y127" s="86">
        <v>1890.1199852891357</v>
      </c>
      <c r="Z127" s="86">
        <v>1962.3999082447431</v>
      </c>
      <c r="AA127" s="86">
        <v>2106.9597541559583</v>
      </c>
      <c r="AB127" s="86">
        <v>2251.5196000671731</v>
      </c>
      <c r="AC127" s="86">
        <v>2396.0794459783879</v>
      </c>
      <c r="AD127" s="86">
        <v>2540.6392918896031</v>
      </c>
      <c r="AE127" s="86">
        <v>2685.1991378008179</v>
      </c>
      <c r="AF127" s="86">
        <v>2829.7589837120331</v>
      </c>
      <c r="AG127" s="86">
        <v>2974.3188296232479</v>
      </c>
      <c r="AH127" s="86">
        <v>3118.8786755344631</v>
      </c>
      <c r="AI127" s="86">
        <v>3263.4385214456775</v>
      </c>
      <c r="AJ127" s="86">
        <v>3407.9983673568927</v>
      </c>
    </row>
    <row r="128" spans="1:36" hidden="1" x14ac:dyDescent="0.4">
      <c r="B128" s="112"/>
      <c r="C128" s="82">
        <v>15</v>
      </c>
      <c r="D128" s="86">
        <v>474.94865666037748</v>
      </c>
      <c r="E128" s="86">
        <v>573.89629346462277</v>
      </c>
      <c r="F128" s="86">
        <v>672.84393026886823</v>
      </c>
      <c r="G128" s="86">
        <v>771.79156707311347</v>
      </c>
      <c r="H128" s="86">
        <v>870.73920387735882</v>
      </c>
      <c r="I128" s="86">
        <v>969.68684068160405</v>
      </c>
      <c r="J128" s="86">
        <v>1068.6344774858494</v>
      </c>
      <c r="K128" s="86">
        <v>1167.5821142900948</v>
      </c>
      <c r="L128" s="86">
        <v>1266.5297510943401</v>
      </c>
      <c r="M128" s="86">
        <v>1365.4773878985852</v>
      </c>
      <c r="N128" s="86">
        <v>1464.4250247028306</v>
      </c>
      <c r="O128" s="86">
        <v>1563.3726615070761</v>
      </c>
      <c r="P128" s="86">
        <v>1662.3202983113213</v>
      </c>
      <c r="Q128" s="86">
        <v>1761.2679351155666</v>
      </c>
      <c r="R128" s="86">
        <v>1860.2155719198117</v>
      </c>
      <c r="S128" s="86">
        <v>1959.1632087240573</v>
      </c>
      <c r="T128" s="86">
        <v>2058.1108455283024</v>
      </c>
      <c r="U128" s="86">
        <v>2157.058482332548</v>
      </c>
      <c r="V128" s="86">
        <v>2256.0061191367931</v>
      </c>
      <c r="W128" s="86">
        <v>2354.9537559410383</v>
      </c>
      <c r="X128" s="86">
        <v>2453.9013927452838</v>
      </c>
      <c r="Y128" s="86">
        <v>2552.8490295495294</v>
      </c>
      <c r="Z128" s="86">
        <v>2651.7966663537745</v>
      </c>
      <c r="AA128" s="86">
        <v>2849.6919399622648</v>
      </c>
      <c r="AB128" s="86">
        <v>3047.5872135707559</v>
      </c>
      <c r="AC128" s="86">
        <v>3245.4824871792462</v>
      </c>
      <c r="AD128" s="86">
        <v>3443.3777607877369</v>
      </c>
      <c r="AE128" s="86">
        <v>3641.2730343962276</v>
      </c>
      <c r="AF128" s="86">
        <v>3839.1683080047183</v>
      </c>
      <c r="AG128" s="86">
        <v>4037.063581613209</v>
      </c>
      <c r="AH128" s="86">
        <v>4234.9588552217001</v>
      </c>
      <c r="AI128" s="86">
        <v>4432.8541288301903</v>
      </c>
      <c r="AJ128" s="86">
        <v>4630.7494024386806</v>
      </c>
    </row>
    <row r="129" spans="2:36" hidden="1" x14ac:dyDescent="0.4">
      <c r="B129" s="112"/>
      <c r="C129" s="82">
        <v>30</v>
      </c>
      <c r="D129" s="86">
        <v>803</v>
      </c>
      <c r="E129" s="86">
        <v>962</v>
      </c>
      <c r="F129" s="86">
        <v>1122</v>
      </c>
      <c r="G129" s="86">
        <v>1281</v>
      </c>
      <c r="H129" s="86">
        <v>1441</v>
      </c>
      <c r="I129" s="86">
        <v>1600</v>
      </c>
      <c r="J129" s="86">
        <v>1759</v>
      </c>
      <c r="K129" s="86">
        <v>1919</v>
      </c>
      <c r="L129" s="86">
        <v>2078</v>
      </c>
      <c r="M129" s="86">
        <v>2238</v>
      </c>
      <c r="N129" s="86">
        <v>2397</v>
      </c>
      <c r="O129" s="86">
        <v>2557</v>
      </c>
      <c r="P129" s="86">
        <v>2716</v>
      </c>
      <c r="Q129" s="86">
        <v>2876</v>
      </c>
      <c r="R129" s="86">
        <v>3035</v>
      </c>
      <c r="S129" s="86">
        <v>3195</v>
      </c>
      <c r="T129" s="86">
        <v>3354</v>
      </c>
      <c r="U129" s="86">
        <v>3514</v>
      </c>
      <c r="V129" s="86">
        <v>3673</v>
      </c>
      <c r="W129" s="86">
        <v>3833</v>
      </c>
      <c r="X129" s="86">
        <v>3992</v>
      </c>
      <c r="Y129" s="86">
        <v>4152</v>
      </c>
      <c r="Z129" s="86">
        <v>4311</v>
      </c>
      <c r="AA129" s="86">
        <v>4630</v>
      </c>
      <c r="AB129" s="86">
        <v>4949</v>
      </c>
      <c r="AC129" s="86">
        <v>5268</v>
      </c>
      <c r="AD129" s="86">
        <v>5587</v>
      </c>
      <c r="AE129" s="86">
        <v>5906</v>
      </c>
      <c r="AF129" s="86">
        <v>6225</v>
      </c>
      <c r="AG129" s="86">
        <v>6544</v>
      </c>
      <c r="AH129" s="86">
        <v>6863</v>
      </c>
      <c r="AI129" s="86">
        <v>7181</v>
      </c>
      <c r="AJ129" s="86">
        <v>7500</v>
      </c>
    </row>
    <row r="130" spans="2:36" hidden="1" x14ac:dyDescent="0.4">
      <c r="B130" s="112"/>
      <c r="C130" s="82">
        <v>45</v>
      </c>
      <c r="D130" s="84">
        <v>1116</v>
      </c>
      <c r="E130" s="84">
        <v>1337</v>
      </c>
      <c r="F130" s="84">
        <v>1559</v>
      </c>
      <c r="G130" s="84">
        <v>1781</v>
      </c>
      <c r="H130" s="84">
        <v>2002</v>
      </c>
      <c r="I130" s="84">
        <v>2224</v>
      </c>
      <c r="J130" s="84">
        <v>2446</v>
      </c>
      <c r="K130" s="84">
        <v>2667</v>
      </c>
      <c r="L130" s="84">
        <v>2889</v>
      </c>
      <c r="M130" s="84">
        <v>3111</v>
      </c>
      <c r="N130" s="84">
        <v>3332</v>
      </c>
      <c r="O130" s="84">
        <v>3554</v>
      </c>
      <c r="P130" s="84">
        <v>3776</v>
      </c>
      <c r="Q130" s="84">
        <v>3997</v>
      </c>
      <c r="R130" s="84">
        <v>4219</v>
      </c>
      <c r="S130" s="84">
        <v>4441</v>
      </c>
      <c r="T130" s="84">
        <v>4662</v>
      </c>
      <c r="U130" s="84">
        <v>4884</v>
      </c>
      <c r="V130" s="84">
        <v>5106</v>
      </c>
      <c r="W130" s="84">
        <v>5327</v>
      </c>
      <c r="X130" s="84">
        <v>5549</v>
      </c>
      <c r="Y130" s="84">
        <v>5771</v>
      </c>
      <c r="Z130" s="84">
        <v>5992</v>
      </c>
      <c r="AA130" s="84">
        <v>6436</v>
      </c>
      <c r="AB130" s="84">
        <v>6879</v>
      </c>
      <c r="AC130" s="84">
        <v>7322</v>
      </c>
      <c r="AD130" s="84">
        <v>7765</v>
      </c>
      <c r="AE130" s="84">
        <v>8209</v>
      </c>
      <c r="AF130" s="84">
        <v>8652</v>
      </c>
      <c r="AG130" s="84">
        <v>9095</v>
      </c>
      <c r="AH130" s="84">
        <v>9539</v>
      </c>
      <c r="AI130" s="84">
        <v>9982</v>
      </c>
      <c r="AJ130" s="84">
        <v>10425</v>
      </c>
    </row>
    <row r="131" spans="2:36" hidden="1" x14ac:dyDescent="0.4"/>
    <row r="132" spans="2:36" hidden="1" x14ac:dyDescent="0.4">
      <c r="B132" s="13" t="s">
        <v>2</v>
      </c>
    </row>
    <row r="133" spans="2:36" hidden="1" x14ac:dyDescent="0.4">
      <c r="B133" s="113" t="s">
        <v>1</v>
      </c>
      <c r="C133" s="113" t="s">
        <v>0</v>
      </c>
    </row>
    <row r="134" spans="2:36" hidden="1" x14ac:dyDescent="0.4">
      <c r="B134" s="114"/>
      <c r="C134" s="114"/>
    </row>
    <row r="135" spans="2:36" hidden="1" x14ac:dyDescent="0.4">
      <c r="B135" s="87">
        <v>80</v>
      </c>
      <c r="C135" s="88">
        <v>2.088677207643888</v>
      </c>
    </row>
    <row r="136" spans="2:36" hidden="1" x14ac:dyDescent="0.4">
      <c r="B136" s="87">
        <v>79.5</v>
      </c>
      <c r="C136" s="88">
        <v>2.0675608065329816</v>
      </c>
      <c r="D136" s="89"/>
    </row>
    <row r="137" spans="2:36" hidden="1" x14ac:dyDescent="0.4">
      <c r="B137" s="87">
        <v>79</v>
      </c>
      <c r="C137" s="88">
        <v>2.0465451437604996</v>
      </c>
      <c r="D137" s="89"/>
    </row>
    <row r="138" spans="2:36" hidden="1" x14ac:dyDescent="0.4">
      <c r="B138" s="87">
        <v>78.5</v>
      </c>
      <c r="C138" s="88">
        <v>2.0256302193264411</v>
      </c>
      <c r="D138" s="89"/>
    </row>
    <row r="139" spans="2:36" hidden="1" x14ac:dyDescent="0.4">
      <c r="B139" s="87">
        <v>78</v>
      </c>
      <c r="C139" s="88">
        <v>2.0048160332308069</v>
      </c>
      <c r="D139" s="89"/>
    </row>
    <row r="140" spans="2:36" hidden="1" x14ac:dyDescent="0.4">
      <c r="B140" s="87">
        <v>77.5</v>
      </c>
      <c r="C140" s="88">
        <v>1.9841025854735972</v>
      </c>
      <c r="D140" s="89"/>
    </row>
    <row r="141" spans="2:36" hidden="1" x14ac:dyDescent="0.4">
      <c r="B141" s="87">
        <v>77</v>
      </c>
      <c r="C141" s="88">
        <v>1.9634898760548107</v>
      </c>
      <c r="D141" s="89"/>
    </row>
    <row r="142" spans="2:36" hidden="1" x14ac:dyDescent="0.4">
      <c r="B142" s="87">
        <v>76.5</v>
      </c>
      <c r="C142" s="88">
        <v>1.9429779049744489</v>
      </c>
      <c r="D142" s="89"/>
    </row>
    <row r="143" spans="2:36" hidden="1" x14ac:dyDescent="0.4">
      <c r="B143" s="87">
        <v>76</v>
      </c>
      <c r="C143" s="88">
        <v>1.9225666722325103</v>
      </c>
      <c r="D143" s="89"/>
    </row>
    <row r="144" spans="2:36" hidden="1" x14ac:dyDescent="0.4">
      <c r="B144" s="87">
        <v>75.5</v>
      </c>
      <c r="C144" s="88">
        <v>1.9022561778289964</v>
      </c>
      <c r="D144" s="89"/>
    </row>
    <row r="145" spans="2:4" hidden="1" x14ac:dyDescent="0.4">
      <c r="B145" s="87">
        <v>75</v>
      </c>
      <c r="C145" s="88">
        <v>1.8820464217639061</v>
      </c>
      <c r="D145" s="89"/>
    </row>
    <row r="146" spans="2:4" hidden="1" x14ac:dyDescent="0.4">
      <c r="B146" s="87">
        <v>74.5</v>
      </c>
      <c r="C146" s="88">
        <v>1.8619374040372403</v>
      </c>
      <c r="D146" s="89"/>
    </row>
    <row r="147" spans="2:4" hidden="1" x14ac:dyDescent="0.4">
      <c r="B147" s="87">
        <v>74</v>
      </c>
      <c r="C147" s="88">
        <v>1.8419291246489979</v>
      </c>
      <c r="D147" s="89"/>
    </row>
    <row r="148" spans="2:4" hidden="1" x14ac:dyDescent="0.4">
      <c r="B148" s="87">
        <v>73.5</v>
      </c>
      <c r="C148" s="88">
        <v>1.8220215835991795</v>
      </c>
      <c r="D148" s="89"/>
    </row>
    <row r="149" spans="2:4" hidden="1" x14ac:dyDescent="0.4">
      <c r="B149" s="87">
        <v>73</v>
      </c>
      <c r="C149" s="88">
        <v>1.8022147808877855</v>
      </c>
      <c r="D149" s="89"/>
    </row>
    <row r="150" spans="2:4" hidden="1" x14ac:dyDescent="0.4">
      <c r="B150" s="87">
        <v>72.5</v>
      </c>
      <c r="C150" s="88">
        <v>1.7825087165148155</v>
      </c>
      <c r="D150" s="89"/>
    </row>
    <row r="151" spans="2:4" hidden="1" x14ac:dyDescent="0.4">
      <c r="B151" s="87">
        <v>72</v>
      </c>
      <c r="C151" s="88">
        <v>1.7629033904802691</v>
      </c>
      <c r="D151" s="89"/>
    </row>
    <row r="152" spans="2:4" hidden="1" x14ac:dyDescent="0.4">
      <c r="B152" s="87">
        <v>71.5</v>
      </c>
      <c r="C152" s="88">
        <v>1.7433988027841469</v>
      </c>
      <c r="D152" s="89"/>
    </row>
    <row r="153" spans="2:4" hidden="1" x14ac:dyDescent="0.4">
      <c r="B153" s="87">
        <v>71</v>
      </c>
      <c r="C153" s="88">
        <v>1.7239949534264489</v>
      </c>
      <c r="D153" s="89"/>
    </row>
    <row r="154" spans="2:4" hidden="1" x14ac:dyDescent="0.4">
      <c r="B154" s="87">
        <v>70.5</v>
      </c>
      <c r="C154" s="88">
        <v>1.7046918424071746</v>
      </c>
      <c r="D154" s="89"/>
    </row>
    <row r="155" spans="2:4" hidden="1" x14ac:dyDescent="0.4">
      <c r="B155" s="87">
        <v>70</v>
      </c>
      <c r="C155" s="88">
        <v>1.6854894697263243</v>
      </c>
      <c r="D155" s="89"/>
    </row>
    <row r="156" spans="2:4" hidden="1" x14ac:dyDescent="0.4">
      <c r="B156" s="87">
        <v>69.5</v>
      </c>
      <c r="C156" s="88">
        <v>1.6663878353838986</v>
      </c>
      <c r="D156" s="89"/>
    </row>
    <row r="157" spans="2:4" hidden="1" x14ac:dyDescent="0.4">
      <c r="B157" s="87">
        <v>69</v>
      </c>
      <c r="C157" s="88">
        <v>1.6473869393798961</v>
      </c>
      <c r="D157" s="89"/>
    </row>
    <row r="158" spans="2:4" hidden="1" x14ac:dyDescent="0.4">
      <c r="B158" s="87">
        <v>68.5</v>
      </c>
      <c r="C158" s="88">
        <v>1.628486781714318</v>
      </c>
      <c r="D158" s="89"/>
    </row>
    <row r="159" spans="2:4" hidden="1" x14ac:dyDescent="0.4">
      <c r="B159" s="87">
        <v>68</v>
      </c>
      <c r="C159" s="88">
        <v>1.6096873623871639</v>
      </c>
      <c r="D159" s="89"/>
    </row>
    <row r="160" spans="2:4" hidden="1" x14ac:dyDescent="0.4">
      <c r="B160" s="87">
        <v>67.5</v>
      </c>
      <c r="C160" s="88">
        <v>1.5909886813984337</v>
      </c>
      <c r="D160" s="89"/>
    </row>
    <row r="161" spans="2:4" hidden="1" x14ac:dyDescent="0.4">
      <c r="B161" s="87">
        <v>67</v>
      </c>
      <c r="C161" s="88">
        <v>1.5723907387481275</v>
      </c>
      <c r="D161" s="89"/>
    </row>
    <row r="162" spans="2:4" hidden="1" x14ac:dyDescent="0.4">
      <c r="B162" s="87">
        <v>66.5</v>
      </c>
      <c r="C162" s="88">
        <v>1.5538935344362454</v>
      </c>
      <c r="D162" s="89"/>
    </row>
    <row r="163" spans="2:4" hidden="1" x14ac:dyDescent="0.4">
      <c r="B163" s="87">
        <v>66</v>
      </c>
      <c r="C163" s="88">
        <v>1.5354970684627871</v>
      </c>
      <c r="D163" s="89"/>
    </row>
    <row r="164" spans="2:4" hidden="1" x14ac:dyDescent="0.4">
      <c r="B164" s="87">
        <v>65.5</v>
      </c>
      <c r="C164" s="88">
        <v>1.5172013408277532</v>
      </c>
      <c r="D164" s="89"/>
    </row>
    <row r="165" spans="2:4" hidden="1" x14ac:dyDescent="0.4">
      <c r="B165" s="87">
        <v>65</v>
      </c>
      <c r="C165" s="88">
        <v>1.4990063515311431</v>
      </c>
      <c r="D165" s="89"/>
    </row>
    <row r="166" spans="2:4" hidden="1" x14ac:dyDescent="0.4">
      <c r="B166" s="87">
        <v>64.5</v>
      </c>
      <c r="C166" s="88">
        <v>1.4809121005729571</v>
      </c>
      <c r="D166" s="89"/>
    </row>
    <row r="167" spans="2:4" hidden="1" x14ac:dyDescent="0.4">
      <c r="B167" s="87">
        <v>64</v>
      </c>
      <c r="C167" s="88">
        <v>1.462918587953195</v>
      </c>
      <c r="D167" s="89"/>
    </row>
    <row r="168" spans="2:4" hidden="1" x14ac:dyDescent="0.4">
      <c r="B168" s="87">
        <v>63.5</v>
      </c>
      <c r="C168" s="88">
        <v>1.4450258136718568</v>
      </c>
      <c r="D168" s="89"/>
    </row>
    <row r="169" spans="2:4" hidden="1" x14ac:dyDescent="0.4">
      <c r="B169" s="87">
        <v>63</v>
      </c>
      <c r="C169" s="88">
        <v>1.4272337777289426</v>
      </c>
      <c r="D169" s="89"/>
    </row>
    <row r="170" spans="2:4" hidden="1" x14ac:dyDescent="0.4">
      <c r="B170" s="87">
        <v>62.5</v>
      </c>
      <c r="C170" s="88">
        <v>1.4095424801244523</v>
      </c>
      <c r="D170" s="89"/>
    </row>
    <row r="171" spans="2:4" hidden="1" x14ac:dyDescent="0.4">
      <c r="B171" s="87">
        <v>62</v>
      </c>
      <c r="C171" s="88">
        <v>1.3919519208583861</v>
      </c>
      <c r="D171" s="89"/>
    </row>
    <row r="172" spans="2:4" hidden="1" x14ac:dyDescent="0.4">
      <c r="B172" s="87">
        <v>61.5</v>
      </c>
      <c r="C172" s="88">
        <v>1.3744620999307442</v>
      </c>
      <c r="D172" s="89"/>
    </row>
    <row r="173" spans="2:4" hidden="1" x14ac:dyDescent="0.4">
      <c r="B173" s="87">
        <v>61</v>
      </c>
      <c r="C173" s="88">
        <v>1.3570730173415262</v>
      </c>
      <c r="D173" s="89"/>
    </row>
    <row r="174" spans="2:4" hidden="1" x14ac:dyDescent="0.4">
      <c r="B174" s="87">
        <v>60.5</v>
      </c>
      <c r="C174" s="88">
        <v>1.3397846730907319</v>
      </c>
      <c r="D174" s="89"/>
    </row>
    <row r="175" spans="2:4" hidden="1" x14ac:dyDescent="0.4">
      <c r="B175" s="87">
        <v>60</v>
      </c>
      <c r="C175" s="88">
        <v>1.3225970671783618</v>
      </c>
      <c r="D175" s="89"/>
    </row>
    <row r="176" spans="2:4" hidden="1" x14ac:dyDescent="0.4">
      <c r="B176" s="87">
        <v>59.5</v>
      </c>
      <c r="C176" s="88">
        <v>1.3055101996044156</v>
      </c>
      <c r="D176" s="89"/>
    </row>
    <row r="177" spans="2:4" hidden="1" x14ac:dyDescent="0.4">
      <c r="B177" s="87">
        <v>59</v>
      </c>
      <c r="C177" s="88">
        <v>1.2885240703688936</v>
      </c>
      <c r="D177" s="89"/>
    </row>
    <row r="178" spans="2:4" hidden="1" x14ac:dyDescent="0.4">
      <c r="B178" s="87">
        <v>58.5</v>
      </c>
      <c r="C178" s="88">
        <v>1.2716386794717955</v>
      </c>
      <c r="D178" s="89"/>
    </row>
    <row r="179" spans="2:4" hidden="1" x14ac:dyDescent="0.4">
      <c r="B179" s="87">
        <v>58</v>
      </c>
      <c r="C179" s="88">
        <v>1.2548540269131212</v>
      </c>
      <c r="D179" s="89"/>
    </row>
    <row r="180" spans="2:4" hidden="1" x14ac:dyDescent="0.4">
      <c r="B180" s="87">
        <v>57.5</v>
      </c>
      <c r="C180" s="88">
        <v>1.2381701126928712</v>
      </c>
      <c r="D180" s="89"/>
    </row>
    <row r="181" spans="2:4" hidden="1" x14ac:dyDescent="0.4">
      <c r="B181" s="87">
        <v>57</v>
      </c>
      <c r="C181" s="88">
        <v>1.2215869368110452</v>
      </c>
      <c r="D181" s="89"/>
    </row>
    <row r="182" spans="2:4" hidden="1" x14ac:dyDescent="0.4">
      <c r="B182" s="87">
        <v>56.5</v>
      </c>
      <c r="C182" s="88">
        <v>1.2051044992676432</v>
      </c>
      <c r="D182" s="89"/>
    </row>
    <row r="183" spans="2:4" hidden="1" x14ac:dyDescent="0.4">
      <c r="B183" s="87">
        <v>56</v>
      </c>
      <c r="C183" s="88">
        <v>1.1887228000626651</v>
      </c>
      <c r="D183" s="89"/>
    </row>
    <row r="184" spans="2:4" hidden="1" x14ac:dyDescent="0.4">
      <c r="B184" s="87">
        <v>55.5</v>
      </c>
      <c r="C184" s="88">
        <v>1.1724418391961111</v>
      </c>
      <c r="D184" s="89"/>
    </row>
    <row r="185" spans="2:4" hidden="1" x14ac:dyDescent="0.4">
      <c r="B185" s="87">
        <v>55</v>
      </c>
      <c r="C185" s="88">
        <v>1.1562616166679809</v>
      </c>
      <c r="D185" s="89"/>
    </row>
    <row r="186" spans="2:4" hidden="1" x14ac:dyDescent="0.4">
      <c r="B186" s="87">
        <v>54.5</v>
      </c>
      <c r="C186" s="88">
        <v>1.1401821324782748</v>
      </c>
      <c r="D186" s="89"/>
    </row>
    <row r="187" spans="2:4" hidden="1" x14ac:dyDescent="0.4">
      <c r="B187" s="87">
        <v>54</v>
      </c>
      <c r="C187" s="88">
        <v>1.1242033866269925</v>
      </c>
      <c r="D187" s="89"/>
    </row>
    <row r="188" spans="2:4" hidden="1" x14ac:dyDescent="0.4">
      <c r="B188" s="87">
        <v>53.5</v>
      </c>
      <c r="C188" s="88">
        <v>1.1083253791141343</v>
      </c>
      <c r="D188" s="89"/>
    </row>
    <row r="189" spans="2:4" hidden="1" x14ac:dyDescent="0.4">
      <c r="B189" s="87">
        <v>53</v>
      </c>
      <c r="C189" s="88">
        <v>1.0925481099397003</v>
      </c>
      <c r="D189" s="89"/>
    </row>
    <row r="190" spans="2:4" hidden="1" x14ac:dyDescent="0.4">
      <c r="B190" s="87">
        <v>52.5</v>
      </c>
      <c r="C190" s="88">
        <v>1.0768715791036902</v>
      </c>
      <c r="D190" s="89"/>
    </row>
    <row r="191" spans="2:4" hidden="1" x14ac:dyDescent="0.4">
      <c r="B191" s="87">
        <v>52</v>
      </c>
      <c r="C191" s="88">
        <v>1.0612957866061044</v>
      </c>
      <c r="D191" s="89"/>
    </row>
    <row r="192" spans="2:4" hidden="1" x14ac:dyDescent="0.4">
      <c r="B192" s="87">
        <v>51.5</v>
      </c>
      <c r="C192" s="88">
        <v>1.0458207324469422</v>
      </c>
      <c r="D192" s="89"/>
    </row>
    <row r="193" spans="2:4" hidden="1" x14ac:dyDescent="0.4">
      <c r="B193" s="87">
        <v>51</v>
      </c>
      <c r="C193" s="88">
        <v>1.0304464166262042</v>
      </c>
      <c r="D193" s="89"/>
    </row>
    <row r="194" spans="2:4" hidden="1" x14ac:dyDescent="0.4">
      <c r="B194" s="87">
        <v>50.5</v>
      </c>
      <c r="C194" s="88">
        <v>1.0151728391438899</v>
      </c>
      <c r="D194" s="89"/>
    </row>
    <row r="195" spans="2:4" hidden="1" x14ac:dyDescent="0.4">
      <c r="B195" s="87">
        <v>50</v>
      </c>
      <c r="C195" s="88">
        <v>1</v>
      </c>
      <c r="D195" s="89"/>
    </row>
    <row r="196" spans="2:4" hidden="1" x14ac:dyDescent="0.4">
      <c r="B196" s="87">
        <v>49.5</v>
      </c>
      <c r="C196" s="88">
        <v>0.98492789919453405</v>
      </c>
      <c r="D196" s="89"/>
    </row>
    <row r="197" spans="2:4" hidden="1" x14ac:dyDescent="0.4">
      <c r="B197" s="87">
        <v>49</v>
      </c>
      <c r="C197" s="88">
        <v>0.96995653672749205</v>
      </c>
      <c r="D197" s="89"/>
    </row>
    <row r="198" spans="2:4" hidden="1" x14ac:dyDescent="0.4">
      <c r="B198" s="87">
        <v>48.5</v>
      </c>
      <c r="C198" s="88">
        <v>0.95508591259887365</v>
      </c>
      <c r="D198" s="89"/>
    </row>
    <row r="199" spans="2:4" hidden="1" x14ac:dyDescent="0.4">
      <c r="B199" s="87">
        <v>48</v>
      </c>
      <c r="C199" s="88">
        <v>0.94031602680867965</v>
      </c>
      <c r="D199" s="89"/>
    </row>
    <row r="200" spans="2:4" hidden="1" x14ac:dyDescent="0.4">
      <c r="B200" s="87">
        <v>47.5</v>
      </c>
      <c r="C200" s="88">
        <v>0.92564687935690959</v>
      </c>
      <c r="D200" s="89"/>
    </row>
    <row r="201" spans="2:4" hidden="1" x14ac:dyDescent="0.4">
      <c r="B201" s="87">
        <v>47</v>
      </c>
      <c r="C201" s="88">
        <v>0.91107847024356348</v>
      </c>
      <c r="D201" s="89"/>
    </row>
    <row r="202" spans="2:4" hidden="1" x14ac:dyDescent="0.4">
      <c r="B202" s="87">
        <v>46.5</v>
      </c>
      <c r="C202" s="88">
        <v>0.89661079946864153</v>
      </c>
      <c r="D202" s="89"/>
    </row>
    <row r="203" spans="2:4" hidden="1" x14ac:dyDescent="0.4">
      <c r="B203" s="87">
        <v>46</v>
      </c>
      <c r="C203" s="88">
        <v>0.88224386703214353</v>
      </c>
      <c r="D203" s="89"/>
    </row>
    <row r="204" spans="2:4" hidden="1" x14ac:dyDescent="0.4">
      <c r="B204" s="87">
        <v>45.5</v>
      </c>
      <c r="C204" s="88">
        <v>0.86797767293406936</v>
      </c>
      <c r="D204" s="89"/>
    </row>
    <row r="205" spans="2:4" hidden="1" x14ac:dyDescent="0.4">
      <c r="B205" s="87">
        <v>45</v>
      </c>
      <c r="C205" s="88">
        <v>0.85381221717441935</v>
      </c>
      <c r="D205" s="89"/>
    </row>
    <row r="206" spans="2:4" hidden="1" x14ac:dyDescent="0.4">
      <c r="B206" s="87">
        <v>44.5</v>
      </c>
      <c r="C206" s="88">
        <v>0.8397474997531934</v>
      </c>
      <c r="D206" s="89"/>
    </row>
    <row r="207" spans="2:4" hidden="1" x14ac:dyDescent="0.4">
      <c r="B207" s="87">
        <v>44</v>
      </c>
      <c r="C207" s="88">
        <v>0.82578352067039129</v>
      </c>
      <c r="D207" s="89"/>
    </row>
    <row r="208" spans="2:4" hidden="1" x14ac:dyDescent="0.4">
      <c r="B208" s="87">
        <v>43.5</v>
      </c>
      <c r="C208" s="88">
        <v>0.81192027992601334</v>
      </c>
      <c r="D208" s="89"/>
    </row>
    <row r="209" spans="2:4" hidden="1" x14ac:dyDescent="0.4">
      <c r="B209" s="87">
        <v>43</v>
      </c>
      <c r="C209" s="88">
        <v>0.79815777752005923</v>
      </c>
      <c r="D209" s="89"/>
    </row>
    <row r="210" spans="2:4" hidden="1" x14ac:dyDescent="0.4">
      <c r="B210" s="87">
        <v>42.5</v>
      </c>
      <c r="C210" s="88">
        <v>0.78449601345252917</v>
      </c>
      <c r="D210" s="89"/>
    </row>
    <row r="211" spans="2:4" hidden="1" x14ac:dyDescent="0.4">
      <c r="B211" s="87">
        <v>42</v>
      </c>
      <c r="C211" s="88">
        <v>0.77093498772342317</v>
      </c>
      <c r="D211" s="89"/>
    </row>
    <row r="212" spans="2:4" hidden="1" x14ac:dyDescent="0.4">
      <c r="B212" s="87">
        <v>41.5</v>
      </c>
      <c r="C212" s="88">
        <v>0.75747470033274111</v>
      </c>
      <c r="D212" s="89"/>
    </row>
    <row r="213" spans="2:4" hidden="1" x14ac:dyDescent="0.4">
      <c r="B213" s="87">
        <v>41</v>
      </c>
      <c r="C213" s="88">
        <v>0.74411515128048311</v>
      </c>
      <c r="D213" s="89"/>
    </row>
    <row r="214" spans="2:4" hidden="1" x14ac:dyDescent="0.4">
      <c r="B214" s="87">
        <v>40.5</v>
      </c>
      <c r="C214" s="88">
        <v>0.73085634056664917</v>
      </c>
      <c r="D214" s="89"/>
    </row>
    <row r="215" spans="2:4" hidden="1" x14ac:dyDescent="0.4">
      <c r="B215" s="87">
        <v>40</v>
      </c>
      <c r="C215" s="88">
        <v>0.71769826819123905</v>
      </c>
      <c r="D215" s="89"/>
    </row>
    <row r="216" spans="2:4" hidden="1" x14ac:dyDescent="0.4">
      <c r="B216" s="87">
        <v>39.5</v>
      </c>
      <c r="C216" s="88">
        <v>0.704640934154253</v>
      </c>
      <c r="D216" s="89"/>
    </row>
    <row r="217" spans="2:4" hidden="1" x14ac:dyDescent="0.4">
      <c r="B217" s="87">
        <v>39</v>
      </c>
      <c r="C217" s="88">
        <v>0.69168433845569111</v>
      </c>
      <c r="D217" s="89"/>
    </row>
    <row r="218" spans="2:4" hidden="1" x14ac:dyDescent="0.4">
      <c r="B218" s="87">
        <v>38.5</v>
      </c>
      <c r="C218" s="88">
        <v>0.67882848109555305</v>
      </c>
      <c r="D218" s="89"/>
    </row>
    <row r="219" spans="2:4" hidden="1" x14ac:dyDescent="0.4">
      <c r="B219" s="87">
        <v>38</v>
      </c>
      <c r="C219" s="88">
        <v>0.66607336207383905</v>
      </c>
      <c r="D219" s="89"/>
    </row>
    <row r="220" spans="2:4" hidden="1" x14ac:dyDescent="0.4">
      <c r="B220" s="87">
        <v>37.5</v>
      </c>
      <c r="C220" s="88">
        <v>0.65341898139054899</v>
      </c>
      <c r="D220" s="89"/>
    </row>
    <row r="221" spans="2:4" hidden="1" x14ac:dyDescent="0.4">
      <c r="B221" s="87">
        <v>37</v>
      </c>
      <c r="C221" s="88">
        <v>0.6408653390456831</v>
      </c>
      <c r="D221" s="89"/>
    </row>
    <row r="222" spans="2:4" hidden="1" x14ac:dyDescent="0.4">
      <c r="B222" s="87">
        <v>36.5</v>
      </c>
      <c r="C222" s="88">
        <v>0.62841243503924094</v>
      </c>
      <c r="D222" s="89"/>
    </row>
    <row r="223" spans="2:4" hidden="1" x14ac:dyDescent="0.4">
      <c r="B223" s="87">
        <v>36</v>
      </c>
      <c r="C223" s="88">
        <v>0.61606026937122293</v>
      </c>
      <c r="D223" s="89"/>
    </row>
    <row r="224" spans="2:4" hidden="1" x14ac:dyDescent="0.4">
      <c r="B224" s="87">
        <v>35.5</v>
      </c>
      <c r="C224" s="88">
        <v>0.60380884204162888</v>
      </c>
      <c r="D224" s="89"/>
    </row>
    <row r="225" spans="2:4" hidden="1" x14ac:dyDescent="0.4">
      <c r="B225" s="87">
        <v>35</v>
      </c>
      <c r="C225" s="88">
        <v>0.59165815305045899</v>
      </c>
      <c r="D225" s="89"/>
    </row>
    <row r="226" spans="2:4" hidden="1" x14ac:dyDescent="0.4">
      <c r="B226" s="87">
        <v>34.5</v>
      </c>
      <c r="C226" s="88">
        <v>0.57960820239771305</v>
      </c>
      <c r="D226" s="89"/>
    </row>
    <row r="227" spans="2:4" hidden="1" x14ac:dyDescent="0.4">
      <c r="B227" s="87">
        <v>34</v>
      </c>
      <c r="C227" s="88">
        <v>0.56765899008339105</v>
      </c>
      <c r="D227" s="89"/>
    </row>
    <row r="228" spans="2:4" hidden="1" x14ac:dyDescent="0.4">
      <c r="B228" s="87">
        <v>33.5</v>
      </c>
      <c r="C228" s="88">
        <v>0.55581051610749299</v>
      </c>
      <c r="D228" s="89"/>
    </row>
    <row r="229" spans="2:4" hidden="1" x14ac:dyDescent="0.4">
      <c r="B229" s="87">
        <v>33</v>
      </c>
      <c r="C229" s="88">
        <v>0.5440627804700191</v>
      </c>
      <c r="D229" s="89"/>
    </row>
    <row r="230" spans="2:4" hidden="1" x14ac:dyDescent="0.4">
      <c r="B230" s="87">
        <v>32.5</v>
      </c>
      <c r="C230" s="88">
        <v>0.53241578317096905</v>
      </c>
      <c r="D230" s="89"/>
    </row>
    <row r="231" spans="2:4" hidden="1" x14ac:dyDescent="0.4">
      <c r="B231" s="87">
        <v>32</v>
      </c>
      <c r="C231" s="88">
        <v>0.52086952421034305</v>
      </c>
      <c r="D231" s="89"/>
    </row>
    <row r="232" spans="2:4" hidden="1" x14ac:dyDescent="0.4">
      <c r="B232" s="87">
        <v>31.5</v>
      </c>
      <c r="C232" s="88">
        <v>0.50942400358814111</v>
      </c>
      <c r="D232" s="89"/>
    </row>
    <row r="233" spans="2:4" hidden="1" x14ac:dyDescent="0.4">
      <c r="B233" s="87">
        <v>31</v>
      </c>
      <c r="C233" s="88">
        <v>0.49807922130436316</v>
      </c>
      <c r="D233" s="89"/>
    </row>
    <row r="234" spans="2:4" hidden="1" x14ac:dyDescent="0.4">
      <c r="B234" s="87">
        <v>30.5</v>
      </c>
      <c r="C234" s="88">
        <v>0.48683517735900922</v>
      </c>
      <c r="D234" s="89"/>
    </row>
    <row r="235" spans="2:4" hidden="1" x14ac:dyDescent="0.4">
      <c r="B235" s="87">
        <v>30</v>
      </c>
      <c r="C235" s="88">
        <v>0.47569187175207922</v>
      </c>
      <c r="D235" s="89"/>
    </row>
    <row r="236" spans="2:4" hidden="1" x14ac:dyDescent="0.4">
      <c r="B236" s="87">
        <v>29.5</v>
      </c>
      <c r="C236" s="88">
        <v>0.46464930448357322</v>
      </c>
      <c r="D236" s="89"/>
    </row>
    <row r="237" spans="2:4" hidden="1" x14ac:dyDescent="0.4">
      <c r="B237" s="87">
        <v>29</v>
      </c>
      <c r="C237" s="88">
        <v>0.45370747555349128</v>
      </c>
      <c r="D237" s="89"/>
    </row>
    <row r="238" spans="2:4" hidden="1" x14ac:dyDescent="0.4">
      <c r="B238" s="87">
        <v>28.5</v>
      </c>
      <c r="C238" s="88">
        <v>0.44286638496183334</v>
      </c>
      <c r="D238" s="89"/>
    </row>
    <row r="239" spans="2:4" hidden="1" x14ac:dyDescent="0.4">
      <c r="B239" s="87">
        <v>28</v>
      </c>
      <c r="C239" s="88">
        <v>0.43212603270859939</v>
      </c>
      <c r="D239" s="89"/>
    </row>
    <row r="240" spans="2:4" hidden="1" x14ac:dyDescent="0.4">
      <c r="B240" s="87">
        <v>27.5</v>
      </c>
      <c r="C240" s="88">
        <v>0.4214864187937894</v>
      </c>
      <c r="D240" s="89"/>
    </row>
    <row r="241" spans="2:4" hidden="1" x14ac:dyDescent="0.4">
      <c r="B241" s="87">
        <v>27</v>
      </c>
      <c r="C241" s="88">
        <v>0.4109475432174034</v>
      </c>
      <c r="D241" s="89"/>
    </row>
    <row r="242" spans="2:4" hidden="1" x14ac:dyDescent="0.4">
      <c r="B242" s="87">
        <v>26.5</v>
      </c>
      <c r="C242" s="88">
        <v>0.40050940597944146</v>
      </c>
      <c r="D242" s="89"/>
    </row>
    <row r="243" spans="2:4" hidden="1" x14ac:dyDescent="0.4">
      <c r="B243" s="87">
        <v>26</v>
      </c>
      <c r="C243" s="88">
        <v>0.39017200707990352</v>
      </c>
      <c r="D243" s="89"/>
    </row>
    <row r="244" spans="2:4" hidden="1" x14ac:dyDescent="0.4">
      <c r="B244" s="87">
        <v>25.5</v>
      </c>
      <c r="C244" s="88">
        <v>0.37993534651878963</v>
      </c>
      <c r="D244" s="89"/>
    </row>
    <row r="245" spans="2:4" hidden="1" x14ac:dyDescent="0.4">
      <c r="B245" s="87">
        <v>25</v>
      </c>
      <c r="C245" s="88">
        <v>0.36979942429609963</v>
      </c>
      <c r="D245" s="89"/>
    </row>
    <row r="246" spans="2:4" hidden="1" x14ac:dyDescent="0.4">
      <c r="B246" s="87">
        <v>24.5</v>
      </c>
      <c r="C246" s="88">
        <v>0.35976424041183375</v>
      </c>
      <c r="D246" s="89"/>
    </row>
    <row r="247" spans="2:4" hidden="1" x14ac:dyDescent="0.4">
      <c r="B247" s="87">
        <v>24</v>
      </c>
      <c r="C247" s="88">
        <v>0.34982979486599175</v>
      </c>
      <c r="D247" s="89"/>
    </row>
    <row r="248" spans="2:4" hidden="1" x14ac:dyDescent="0.4">
      <c r="B248" s="87">
        <v>23.5</v>
      </c>
      <c r="C248" s="88">
        <v>0.33999608765857381</v>
      </c>
      <c r="D248" s="89"/>
    </row>
    <row r="249" spans="2:4" hidden="1" x14ac:dyDescent="0.4">
      <c r="B249" s="87">
        <v>23</v>
      </c>
      <c r="C249" s="88">
        <v>0.33026311878957987</v>
      </c>
      <c r="D249" s="89"/>
    </row>
    <row r="250" spans="2:4" hidden="1" x14ac:dyDescent="0.4">
      <c r="B250" s="87">
        <v>22.5</v>
      </c>
      <c r="C250" s="88">
        <v>0.32063088825900993</v>
      </c>
      <c r="D250" s="89"/>
    </row>
    <row r="251" spans="2:4" hidden="1" x14ac:dyDescent="0.4">
      <c r="B251" s="87">
        <v>22</v>
      </c>
      <c r="C251" s="88">
        <v>0.31109939606686399</v>
      </c>
      <c r="D251" s="89"/>
    </row>
    <row r="252" spans="2:4" hidden="1" x14ac:dyDescent="0.4">
      <c r="B252" s="87">
        <v>21.5</v>
      </c>
      <c r="C252" s="88">
        <v>0.30166864221314205</v>
      </c>
      <c r="D252" s="89"/>
    </row>
    <row r="253" spans="2:4" hidden="1" x14ac:dyDescent="0.4">
      <c r="B253" s="87">
        <v>21</v>
      </c>
      <c r="C253" s="88">
        <v>0.29233862669784416</v>
      </c>
      <c r="D253" s="89"/>
    </row>
    <row r="254" spans="2:4" hidden="1" x14ac:dyDescent="0.4">
      <c r="B254" s="87">
        <v>20.5</v>
      </c>
      <c r="C254" s="88">
        <v>0.28310934952097022</v>
      </c>
      <c r="D254" s="89"/>
    </row>
    <row r="255" spans="2:4" hidden="1" x14ac:dyDescent="0.4">
      <c r="B255" s="87">
        <v>20</v>
      </c>
      <c r="C255" s="88">
        <v>0.27398081068252028</v>
      </c>
      <c r="D255" s="89"/>
    </row>
    <row r="256" spans="2:4" hidden="1" x14ac:dyDescent="0.4">
      <c r="B256" s="87">
        <v>19.5</v>
      </c>
      <c r="C256" s="88">
        <v>0.2649530101824944</v>
      </c>
    </row>
    <row r="257" spans="2:3" hidden="1" x14ac:dyDescent="0.4">
      <c r="B257" s="87">
        <v>19</v>
      </c>
      <c r="C257" s="88">
        <v>0.2560259480208924</v>
      </c>
    </row>
    <row r="258" spans="2:3" hidden="1" x14ac:dyDescent="0.4">
      <c r="B258" s="87">
        <v>18.5</v>
      </c>
      <c r="C258" s="88">
        <v>0.24719962419771455</v>
      </c>
    </row>
    <row r="259" spans="2:3" hidden="1" x14ac:dyDescent="0.4">
      <c r="B259" s="87">
        <v>18</v>
      </c>
      <c r="C259" s="88">
        <v>0.23847403871296058</v>
      </c>
    </row>
  </sheetData>
  <sheetProtection algorithmName="SHA-512" hashValue="T434prMzVYrVQsQTa2YlggWawXzkYOCxJFvZh65cYkAAinofa1gF6JoVfhy6TEJtzGq/pmf0cUpdo3B0Tu+QJA==" saltValue="P/V+S/e/hYTE0ihZA9uA0Q==" spinCount="100000" sheet="1" formatCells="0" formatColumns="0" formatRows="0" insertColumns="0" insertRows="0" insertHyperlinks="0" deleteColumns="0" deleteRows="0" sort="0" autoFilter="0" pivotTables="0"/>
  <mergeCells count="43">
    <mergeCell ref="B126:B130"/>
    <mergeCell ref="B133:B134"/>
    <mergeCell ref="C133:C134"/>
    <mergeCell ref="B98:B102"/>
    <mergeCell ref="J6:R7"/>
    <mergeCell ref="J8:R8"/>
    <mergeCell ref="D13:Z13"/>
    <mergeCell ref="B117:B118"/>
    <mergeCell ref="C117:C118"/>
    <mergeCell ref="D117:AJ117"/>
    <mergeCell ref="B119:B120"/>
    <mergeCell ref="B121:B125"/>
    <mergeCell ref="B96:B97"/>
    <mergeCell ref="M96:M97"/>
    <mergeCell ref="M98:M102"/>
    <mergeCell ref="B103:B107"/>
    <mergeCell ref="M103:M107"/>
    <mergeCell ref="B80:B81"/>
    <mergeCell ref="B82:B86"/>
    <mergeCell ref="B87:B91"/>
    <mergeCell ref="B94:J94"/>
    <mergeCell ref="M94:U94"/>
    <mergeCell ref="D61:AJ61"/>
    <mergeCell ref="B63:B64"/>
    <mergeCell ref="B65:B69"/>
    <mergeCell ref="B70:B74"/>
    <mergeCell ref="B78:B79"/>
    <mergeCell ref="C78:C79"/>
    <mergeCell ref="D78:AJ78"/>
    <mergeCell ref="B15:B16"/>
    <mergeCell ref="B17:B21"/>
    <mergeCell ref="B22:B26"/>
    <mergeCell ref="B61:B62"/>
    <mergeCell ref="C61:C62"/>
    <mergeCell ref="V9:Y9"/>
    <mergeCell ref="V10:Y10"/>
    <mergeCell ref="B13:B14"/>
    <mergeCell ref="C13:C14"/>
    <mergeCell ref="V3:Y3"/>
    <mergeCell ref="V4:Y4"/>
    <mergeCell ref="V5:Y5"/>
    <mergeCell ref="V7:Y7"/>
    <mergeCell ref="V8:Y8"/>
  </mergeCells>
  <conditionalFormatting sqref="A13:A27 D15:Z26 C27:I27 A28:I29 A30:H32 AB31:AJ46 A33:I45 A46:M46 A47:AJ59 D63:AJ77 A75:C76 C77 A77:A91 A92:AJ93 A94 K94:L94 V94:AJ107 D95:J95 O95:U95 A95:C107 L95:N107 F96:F107 Q96:Q107 A108:AJ115">
    <cfRule type="expression" dxfId="7" priority="65" stopIfTrue="1">
      <formula>A$62&gt;$Z$10</formula>
    </cfRule>
    <cfRule type="cellIs" dxfId="6" priority="66" stopIfTrue="1" operator="between">
      <formula>$AN$4</formula>
      <formula>$AN$5</formula>
    </cfRule>
  </conditionalFormatting>
  <conditionalFormatting sqref="D80:AJ91">
    <cfRule type="colorScale" priority="109">
      <colorScale>
        <cfvo type="min"/>
        <cfvo type="max"/>
        <color rgb="FFF8696B"/>
        <color rgb="FFFCFCFF"/>
      </colorScale>
    </cfRule>
    <cfRule type="expression" dxfId="5" priority="110" stopIfTrue="1">
      <formula>D$62&gt;$Z$10</formula>
    </cfRule>
    <cfRule type="cellIs" dxfId="4" priority="111" stopIfTrue="1" operator="between">
      <formula>$AN$4</formula>
      <formula>$AN$5</formula>
    </cfRule>
  </conditionalFormatting>
  <conditionalFormatting sqref="H96:I107 S96:T107">
    <cfRule type="expression" dxfId="3" priority="112" stopIfTrue="1">
      <formula>D$62&gt;$Z$10</formula>
    </cfRule>
    <cfRule type="cellIs" dxfId="2" priority="113" stopIfTrue="1" operator="between">
      <formula>$AN$4</formula>
      <formula>$AN$5</formula>
    </cfRule>
  </conditionalFormatting>
  <conditionalFormatting sqref="J96:J107 U96:U107">
    <cfRule type="expression" dxfId="1" priority="116" stopIfTrue="1">
      <formula>G$62&gt;$Z$10</formula>
    </cfRule>
    <cfRule type="cellIs" dxfId="0" priority="117" stopIfTrue="1" operator="between">
      <formula>$AN$4</formula>
      <formula>$AN$5</formula>
    </cfRule>
  </conditionalFormatting>
  <dataValidations disablePrompts="1" count="1">
    <dataValidation type="list" allowBlank="1" showInputMessage="1" showErrorMessage="1" sqref="E60 JA60 SW60 ACS60 AMO60 AWK60 BGG60 BQC60 BZY60 CJU60 CTQ60 DDM60 DNI60 DXE60 EHA60 EQW60 FAS60 FKO60 FUK60 GEG60 GOC60 GXY60 HHU60 HRQ60 IBM60 ILI60 IVE60 JFA60 JOW60 JYS60 KIO60 KSK60 LCG60 LMC60 LVY60 MFU60 MPQ60 MZM60 NJI60 NTE60 ODA60 OMW60 OWS60 PGO60 PQK60 QAG60 QKC60 QTY60 RDU60 RNQ60 RXM60 SHI60 SRE60 TBA60 TKW60 TUS60 UEO60 UOK60 UYG60 VIC60 VRY60 WBU60 WLQ60 WVM60 G60 JC60 SY60 ACU60 AMQ60 AWM60 BGI60 BQE60 CAA60 CJW60 CTS60 DDO60 DNK60 DXG60 EHC60 EQY60 FAU60 FKQ60 FUM60 GEI60 GOE60 GYA60 HHW60 HRS60 IBO60 ILK60 IVG60 JFC60 JOY60 JYU60 KIQ60 KSM60 LCI60 LME60 LWA60 MFW60 MPS60 MZO60 NJK60 NTG60 ODC60 OMY60 OWU60 PGQ60 PQM60 QAI60 QKE60 QUA60 RDW60 RNS60 RXO60 SHK60 SRG60 TBC60 TKY60 TUU60 UEQ60 UOM60 UYI60 VIE60 VSA60 WBW60 WLS60 WVO60 WVO983136 WLS983136 WBW983136 VSA983136 VIE983136 UYI983136 UOM983136 UEQ983136 TUU983136 TKY983136 TBC983136 SRG983136 SHK983136 RXO983136 RNS983136 RDW983136 QUA983136 QKE983136 QAI983136 PQM983136 PGQ983136 OWU983136 OMY983136 ODC983136 NTG983136 NJK983136 MZO983136 MPS983136 MFW983136 LWA983136 LME983136 LCI983136 KSM983136 KIQ983136 JYU983136 JOY983136 JFC983136 IVG983136 ILK983136 IBO983136 HRS983136 HHW983136 GYA983136 GOE983136 GEI983136 FUM983136 FKQ983136 FAU983136 EQY983136 EHC983136 DXG983136 DNK983136 DDO983136 CTS983136 CJW983136 CAA983136 BQE983136 BGI983136 AWM983136 AMQ983136 ACU983136 SY983136 JC983136 G983136 WVO917600 WLS917600 WBW917600 VSA917600 VIE917600 UYI917600 UOM917600 UEQ917600 TUU917600 TKY917600 TBC917600 SRG917600 SHK917600 RXO917600 RNS917600 RDW917600 QUA917600 QKE917600 QAI917600 PQM917600 PGQ917600 OWU917600 OMY917600 ODC917600 NTG917600 NJK917600 MZO917600 MPS917600 MFW917600 LWA917600 LME917600 LCI917600 KSM917600 KIQ917600 JYU917600 JOY917600 JFC917600 IVG917600 ILK917600 IBO917600 HRS917600 HHW917600 GYA917600 GOE917600 GEI917600 FUM917600 FKQ917600 FAU917600 EQY917600 EHC917600 DXG917600 DNK917600 DDO917600 CTS917600 CJW917600 CAA917600 BQE917600 BGI917600 AWM917600 AMQ917600 ACU917600 SY917600 JC917600 G917600 WVO852064 WLS852064 WBW852064 VSA852064 VIE852064 UYI852064 UOM852064 UEQ852064 TUU852064 TKY852064 TBC852064 SRG852064 SHK852064 RXO852064 RNS852064 RDW852064 QUA852064 QKE852064 QAI852064 PQM852064 PGQ852064 OWU852064 OMY852064 ODC852064 NTG852064 NJK852064 MZO852064 MPS852064 MFW852064 LWA852064 LME852064 LCI852064 KSM852064 KIQ852064 JYU852064 JOY852064 JFC852064 IVG852064 ILK852064 IBO852064 HRS852064 HHW852064 GYA852064 GOE852064 GEI852064 FUM852064 FKQ852064 FAU852064 EQY852064 EHC852064 DXG852064 DNK852064 DDO852064 CTS852064 CJW852064 CAA852064 BQE852064 BGI852064 AWM852064 AMQ852064 ACU852064 SY852064 JC852064 G852064 WVO786528 WLS786528 WBW786528 VSA786528 VIE786528 UYI786528 UOM786528 UEQ786528 TUU786528 TKY786528 TBC786528 SRG786528 SHK786528 RXO786528 RNS786528 RDW786528 QUA786528 QKE786528 QAI786528 PQM786528 PGQ786528 OWU786528 OMY786528 ODC786528 NTG786528 NJK786528 MZO786528 MPS786528 MFW786528 LWA786528 LME786528 LCI786528 KSM786528 KIQ786528 JYU786528 JOY786528 JFC786528 IVG786528 ILK786528 IBO786528 HRS786528 HHW786528 GYA786528 GOE786528 GEI786528 FUM786528 FKQ786528 FAU786528 EQY786528 EHC786528 DXG786528 DNK786528 DDO786528 CTS786528 CJW786528 CAA786528 BQE786528 BGI786528 AWM786528 AMQ786528 ACU786528 SY786528 JC786528 G786528 WVO720992 WLS720992 WBW720992 VSA720992 VIE720992 UYI720992 UOM720992 UEQ720992 TUU720992 TKY720992 TBC720992 SRG720992 SHK720992 RXO720992 RNS720992 RDW720992 QUA720992 QKE720992 QAI720992 PQM720992 PGQ720992 OWU720992 OMY720992 ODC720992 NTG720992 NJK720992 MZO720992 MPS720992 MFW720992 LWA720992 LME720992 LCI720992 KSM720992 KIQ720992 JYU720992 JOY720992 JFC720992 IVG720992 ILK720992 IBO720992 HRS720992 HHW720992 GYA720992 GOE720992 GEI720992 FUM720992 FKQ720992 FAU720992 EQY720992 EHC720992 DXG720992 DNK720992 DDO720992 CTS720992 CJW720992 CAA720992 BQE720992 BGI720992 AWM720992 AMQ720992 ACU720992 SY720992 JC720992 G720992 WVO655456 WLS655456 WBW655456 VSA655456 VIE655456 UYI655456 UOM655456 UEQ655456 TUU655456 TKY655456 TBC655456 SRG655456 SHK655456 RXO655456 RNS655456 RDW655456 QUA655456 QKE655456 QAI655456 PQM655456 PGQ655456 OWU655456 OMY655456 ODC655456 NTG655456 NJK655456 MZO655456 MPS655456 MFW655456 LWA655456 LME655456 LCI655456 KSM655456 KIQ655456 JYU655456 JOY655456 JFC655456 IVG655456 ILK655456 IBO655456 HRS655456 HHW655456 GYA655456 GOE655456 GEI655456 FUM655456 FKQ655456 FAU655456 EQY655456 EHC655456 DXG655456 DNK655456 DDO655456 CTS655456 CJW655456 CAA655456 BQE655456 BGI655456 AWM655456 AMQ655456 ACU655456 SY655456 JC655456 G655456 WVO589920 WLS589920 WBW589920 VSA589920 VIE589920 UYI589920 UOM589920 UEQ589920 TUU589920 TKY589920 TBC589920 SRG589920 SHK589920 RXO589920 RNS589920 RDW589920 QUA589920 QKE589920 QAI589920 PQM589920 PGQ589920 OWU589920 OMY589920 ODC589920 NTG589920 NJK589920 MZO589920 MPS589920 MFW589920 LWA589920 LME589920 LCI589920 KSM589920 KIQ589920 JYU589920 JOY589920 JFC589920 IVG589920 ILK589920 IBO589920 HRS589920 HHW589920 GYA589920 GOE589920 GEI589920 FUM589920 FKQ589920 FAU589920 EQY589920 EHC589920 DXG589920 DNK589920 DDO589920 CTS589920 CJW589920 CAA589920 BQE589920 BGI589920 AWM589920 AMQ589920 ACU589920 SY589920 JC589920 G589920 WVO524384 WLS524384 WBW524384 VSA524384 VIE524384 UYI524384 UOM524384 UEQ524384 TUU524384 TKY524384 TBC524384 SRG524384 SHK524384 RXO524384 RNS524384 RDW524384 QUA524384 QKE524384 QAI524384 PQM524384 PGQ524384 OWU524384 OMY524384 ODC524384 NTG524384 NJK524384 MZO524384 MPS524384 MFW524384 LWA524384 LME524384 LCI524384 KSM524384 KIQ524384 JYU524384 JOY524384 JFC524384 IVG524384 ILK524384 IBO524384 HRS524384 HHW524384 GYA524384 GOE524384 GEI524384 FUM524384 FKQ524384 FAU524384 EQY524384 EHC524384 DXG524384 DNK524384 DDO524384 CTS524384 CJW524384 CAA524384 BQE524384 BGI524384 AWM524384 AMQ524384 ACU524384 SY524384 JC524384 G524384 WVO458848 WLS458848 WBW458848 VSA458848 VIE458848 UYI458848 UOM458848 UEQ458848 TUU458848 TKY458848 TBC458848 SRG458848 SHK458848 RXO458848 RNS458848 RDW458848 QUA458848 QKE458848 QAI458848 PQM458848 PGQ458848 OWU458848 OMY458848 ODC458848 NTG458848 NJK458848 MZO458848 MPS458848 MFW458848 LWA458848 LME458848 LCI458848 KSM458848 KIQ458848 JYU458848 JOY458848 JFC458848 IVG458848 ILK458848 IBO458848 HRS458848 HHW458848 GYA458848 GOE458848 GEI458848 FUM458848 FKQ458848 FAU458848 EQY458848 EHC458848 DXG458848 DNK458848 DDO458848 CTS458848 CJW458848 CAA458848 BQE458848 BGI458848 AWM458848 AMQ458848 ACU458848 SY458848 JC458848 G458848 WVO393312 WLS393312 WBW393312 VSA393312 VIE393312 UYI393312 UOM393312 UEQ393312 TUU393312 TKY393312 TBC393312 SRG393312 SHK393312 RXO393312 RNS393312 RDW393312 QUA393312 QKE393312 QAI393312 PQM393312 PGQ393312 OWU393312 OMY393312 ODC393312 NTG393312 NJK393312 MZO393312 MPS393312 MFW393312 LWA393312 LME393312 LCI393312 KSM393312 KIQ393312 JYU393312 JOY393312 JFC393312 IVG393312 ILK393312 IBO393312 HRS393312 HHW393312 GYA393312 GOE393312 GEI393312 FUM393312 FKQ393312 FAU393312 EQY393312 EHC393312 DXG393312 DNK393312 DDO393312 CTS393312 CJW393312 CAA393312 BQE393312 BGI393312 AWM393312 AMQ393312 ACU393312 SY393312 JC393312 G393312 WVO327776 WLS327776 WBW327776 VSA327776 VIE327776 UYI327776 UOM327776 UEQ327776 TUU327776 TKY327776 TBC327776 SRG327776 SHK327776 RXO327776 RNS327776 RDW327776 QUA327776 QKE327776 QAI327776 PQM327776 PGQ327776 OWU327776 OMY327776 ODC327776 NTG327776 NJK327776 MZO327776 MPS327776 MFW327776 LWA327776 LME327776 LCI327776 KSM327776 KIQ327776 JYU327776 JOY327776 JFC327776 IVG327776 ILK327776 IBO327776 HRS327776 HHW327776 GYA327776 GOE327776 GEI327776 FUM327776 FKQ327776 FAU327776 EQY327776 EHC327776 DXG327776 DNK327776 DDO327776 CTS327776 CJW327776 CAA327776 BQE327776 BGI327776 AWM327776 AMQ327776 ACU327776 SY327776 JC327776 G327776 WVO262240 WLS262240 WBW262240 VSA262240 VIE262240 UYI262240 UOM262240 UEQ262240 TUU262240 TKY262240 TBC262240 SRG262240 SHK262240 RXO262240 RNS262240 RDW262240 QUA262240 QKE262240 QAI262240 PQM262240 PGQ262240 OWU262240 OMY262240 ODC262240 NTG262240 NJK262240 MZO262240 MPS262240 MFW262240 LWA262240 LME262240 LCI262240 KSM262240 KIQ262240 JYU262240 JOY262240 JFC262240 IVG262240 ILK262240 IBO262240 HRS262240 HHW262240 GYA262240 GOE262240 GEI262240 FUM262240 FKQ262240 FAU262240 EQY262240 EHC262240 DXG262240 DNK262240 DDO262240 CTS262240 CJW262240 CAA262240 BQE262240 BGI262240 AWM262240 AMQ262240 ACU262240 SY262240 JC262240 G262240 WVO196704 WLS196704 WBW196704 VSA196704 VIE196704 UYI196704 UOM196704 UEQ196704 TUU196704 TKY196704 TBC196704 SRG196704 SHK196704 RXO196704 RNS196704 RDW196704 QUA196704 QKE196704 QAI196704 PQM196704 PGQ196704 OWU196704 OMY196704 ODC196704 NTG196704 NJK196704 MZO196704 MPS196704 MFW196704 LWA196704 LME196704 LCI196704 KSM196704 KIQ196704 JYU196704 JOY196704 JFC196704 IVG196704 ILK196704 IBO196704 HRS196704 HHW196704 GYA196704 GOE196704 GEI196704 FUM196704 FKQ196704 FAU196704 EQY196704 EHC196704 DXG196704 DNK196704 DDO196704 CTS196704 CJW196704 CAA196704 BQE196704 BGI196704 AWM196704 AMQ196704 ACU196704 SY196704 JC196704 G196704 WVO131168 WLS131168 WBW131168 VSA131168 VIE131168 UYI131168 UOM131168 UEQ131168 TUU131168 TKY131168 TBC131168 SRG131168 SHK131168 RXO131168 RNS131168 RDW131168 QUA131168 QKE131168 QAI131168 PQM131168 PGQ131168 OWU131168 OMY131168 ODC131168 NTG131168 NJK131168 MZO131168 MPS131168 MFW131168 LWA131168 LME131168 LCI131168 KSM131168 KIQ131168 JYU131168 JOY131168 JFC131168 IVG131168 ILK131168 IBO131168 HRS131168 HHW131168 GYA131168 GOE131168 GEI131168 FUM131168 FKQ131168 FAU131168 EQY131168 EHC131168 DXG131168 DNK131168 DDO131168 CTS131168 CJW131168 CAA131168 BQE131168 BGI131168 AWM131168 AMQ131168 ACU131168 SY131168 JC131168 G131168 WVO65632 WLS65632 WBW65632 VSA65632 VIE65632 UYI65632 UOM65632 UEQ65632 TUU65632 TKY65632 TBC65632 SRG65632 SHK65632 RXO65632 RNS65632 RDW65632 QUA65632 QKE65632 QAI65632 PQM65632 PGQ65632 OWU65632 OMY65632 ODC65632 NTG65632 NJK65632 MZO65632 MPS65632 MFW65632 LWA65632 LME65632 LCI65632 KSM65632 KIQ65632 JYU65632 JOY65632 JFC65632 IVG65632 ILK65632 IBO65632 HRS65632 HHW65632 GYA65632 GOE65632 GEI65632 FUM65632 FKQ65632 FAU65632 EQY65632 EHC65632 DXG65632 DNK65632 DDO65632 CTS65632 CJW65632 CAA65632 BQE65632 BGI65632 AWM65632 AMQ65632 ACU65632 SY65632 JC65632 G65632 WVM983136 WLQ983136 WBU983136 VRY983136 VIC983136 UYG983136 UOK983136 UEO983136 TUS983136 TKW983136 TBA983136 SRE983136 SHI983136 RXM983136 RNQ983136 RDU983136 QTY983136 QKC983136 QAG983136 PQK983136 PGO983136 OWS983136 OMW983136 ODA983136 NTE983136 NJI983136 MZM983136 MPQ983136 MFU983136 LVY983136 LMC983136 LCG983136 KSK983136 KIO983136 JYS983136 JOW983136 JFA983136 IVE983136 ILI983136 IBM983136 HRQ983136 HHU983136 GXY983136 GOC983136 GEG983136 FUK983136 FKO983136 FAS983136 EQW983136 EHA983136 DXE983136 DNI983136 DDM983136 CTQ983136 CJU983136 BZY983136 BQC983136 BGG983136 AWK983136 AMO983136 ACS983136 SW983136 JA983136 E983136 WVM917600 WLQ917600 WBU917600 VRY917600 VIC917600 UYG917600 UOK917600 UEO917600 TUS917600 TKW917600 TBA917600 SRE917600 SHI917600 RXM917600 RNQ917600 RDU917600 QTY917600 QKC917600 QAG917600 PQK917600 PGO917600 OWS917600 OMW917600 ODA917600 NTE917600 NJI917600 MZM917600 MPQ917600 MFU917600 LVY917600 LMC917600 LCG917600 KSK917600 KIO917600 JYS917600 JOW917600 JFA917600 IVE917600 ILI917600 IBM917600 HRQ917600 HHU917600 GXY917600 GOC917600 GEG917600 FUK917600 FKO917600 FAS917600 EQW917600 EHA917600 DXE917600 DNI917600 DDM917600 CTQ917600 CJU917600 BZY917600 BQC917600 BGG917600 AWK917600 AMO917600 ACS917600 SW917600 JA917600 E917600 WVM852064 WLQ852064 WBU852064 VRY852064 VIC852064 UYG852064 UOK852064 UEO852064 TUS852064 TKW852064 TBA852064 SRE852064 SHI852064 RXM852064 RNQ852064 RDU852064 QTY852064 QKC852064 QAG852064 PQK852064 PGO852064 OWS852064 OMW852064 ODA852064 NTE852064 NJI852064 MZM852064 MPQ852064 MFU852064 LVY852064 LMC852064 LCG852064 KSK852064 KIO852064 JYS852064 JOW852064 JFA852064 IVE852064 ILI852064 IBM852064 HRQ852064 HHU852064 GXY852064 GOC852064 GEG852064 FUK852064 FKO852064 FAS852064 EQW852064 EHA852064 DXE852064 DNI852064 DDM852064 CTQ852064 CJU852064 BZY852064 BQC852064 BGG852064 AWK852064 AMO852064 ACS852064 SW852064 JA852064 E852064 WVM786528 WLQ786528 WBU786528 VRY786528 VIC786528 UYG786528 UOK786528 UEO786528 TUS786528 TKW786528 TBA786528 SRE786528 SHI786528 RXM786528 RNQ786528 RDU786528 QTY786528 QKC786528 QAG786528 PQK786528 PGO786528 OWS786528 OMW786528 ODA786528 NTE786528 NJI786528 MZM786528 MPQ786528 MFU786528 LVY786528 LMC786528 LCG786528 KSK786528 KIO786528 JYS786528 JOW786528 JFA786528 IVE786528 ILI786528 IBM786528 HRQ786528 HHU786528 GXY786528 GOC786528 GEG786528 FUK786528 FKO786528 FAS786528 EQW786528 EHA786528 DXE786528 DNI786528 DDM786528 CTQ786528 CJU786528 BZY786528 BQC786528 BGG786528 AWK786528 AMO786528 ACS786528 SW786528 JA786528 E786528 WVM720992 WLQ720992 WBU720992 VRY720992 VIC720992 UYG720992 UOK720992 UEO720992 TUS720992 TKW720992 TBA720992 SRE720992 SHI720992 RXM720992 RNQ720992 RDU720992 QTY720992 QKC720992 QAG720992 PQK720992 PGO720992 OWS720992 OMW720992 ODA720992 NTE720992 NJI720992 MZM720992 MPQ720992 MFU720992 LVY720992 LMC720992 LCG720992 KSK720992 KIO720992 JYS720992 JOW720992 JFA720992 IVE720992 ILI720992 IBM720992 HRQ720992 HHU720992 GXY720992 GOC720992 GEG720992 FUK720992 FKO720992 FAS720992 EQW720992 EHA720992 DXE720992 DNI720992 DDM720992 CTQ720992 CJU720992 BZY720992 BQC720992 BGG720992 AWK720992 AMO720992 ACS720992 SW720992 JA720992 E720992 WVM655456 WLQ655456 WBU655456 VRY655456 VIC655456 UYG655456 UOK655456 UEO655456 TUS655456 TKW655456 TBA655456 SRE655456 SHI655456 RXM655456 RNQ655456 RDU655456 QTY655456 QKC655456 QAG655456 PQK655456 PGO655456 OWS655456 OMW655456 ODA655456 NTE655456 NJI655456 MZM655456 MPQ655456 MFU655456 LVY655456 LMC655456 LCG655456 KSK655456 KIO655456 JYS655456 JOW655456 JFA655456 IVE655456 ILI655456 IBM655456 HRQ655456 HHU655456 GXY655456 GOC655456 GEG655456 FUK655456 FKO655456 FAS655456 EQW655456 EHA655456 DXE655456 DNI655456 DDM655456 CTQ655456 CJU655456 BZY655456 BQC655456 BGG655456 AWK655456 AMO655456 ACS655456 SW655456 JA655456 E655456 WVM589920 WLQ589920 WBU589920 VRY589920 VIC589920 UYG589920 UOK589920 UEO589920 TUS589920 TKW589920 TBA589920 SRE589920 SHI589920 RXM589920 RNQ589920 RDU589920 QTY589920 QKC589920 QAG589920 PQK589920 PGO589920 OWS589920 OMW589920 ODA589920 NTE589920 NJI589920 MZM589920 MPQ589920 MFU589920 LVY589920 LMC589920 LCG589920 KSK589920 KIO589920 JYS589920 JOW589920 JFA589920 IVE589920 ILI589920 IBM589920 HRQ589920 HHU589920 GXY589920 GOC589920 GEG589920 FUK589920 FKO589920 FAS589920 EQW589920 EHA589920 DXE589920 DNI589920 DDM589920 CTQ589920 CJU589920 BZY589920 BQC589920 BGG589920 AWK589920 AMO589920 ACS589920 SW589920 JA589920 E589920 WVM524384 WLQ524384 WBU524384 VRY524384 VIC524384 UYG524384 UOK524384 UEO524384 TUS524384 TKW524384 TBA524384 SRE524384 SHI524384 RXM524384 RNQ524384 RDU524384 QTY524384 QKC524384 QAG524384 PQK524384 PGO524384 OWS524384 OMW524384 ODA524384 NTE524384 NJI524384 MZM524384 MPQ524384 MFU524384 LVY524384 LMC524384 LCG524384 KSK524384 KIO524384 JYS524384 JOW524384 JFA524384 IVE524384 ILI524384 IBM524384 HRQ524384 HHU524384 GXY524384 GOC524384 GEG524384 FUK524384 FKO524384 FAS524384 EQW524384 EHA524384 DXE524384 DNI524384 DDM524384 CTQ524384 CJU524384 BZY524384 BQC524384 BGG524384 AWK524384 AMO524384 ACS524384 SW524384 JA524384 E524384 WVM458848 WLQ458848 WBU458848 VRY458848 VIC458848 UYG458848 UOK458848 UEO458848 TUS458848 TKW458848 TBA458848 SRE458848 SHI458848 RXM458848 RNQ458848 RDU458848 QTY458848 QKC458848 QAG458848 PQK458848 PGO458848 OWS458848 OMW458848 ODA458848 NTE458848 NJI458848 MZM458848 MPQ458848 MFU458848 LVY458848 LMC458848 LCG458848 KSK458848 KIO458848 JYS458848 JOW458848 JFA458848 IVE458848 ILI458848 IBM458848 HRQ458848 HHU458848 GXY458848 GOC458848 GEG458848 FUK458848 FKO458848 FAS458848 EQW458848 EHA458848 DXE458848 DNI458848 DDM458848 CTQ458848 CJU458848 BZY458848 BQC458848 BGG458848 AWK458848 AMO458848 ACS458848 SW458848 JA458848 E458848 WVM393312 WLQ393312 WBU393312 VRY393312 VIC393312 UYG393312 UOK393312 UEO393312 TUS393312 TKW393312 TBA393312 SRE393312 SHI393312 RXM393312 RNQ393312 RDU393312 QTY393312 QKC393312 QAG393312 PQK393312 PGO393312 OWS393312 OMW393312 ODA393312 NTE393312 NJI393312 MZM393312 MPQ393312 MFU393312 LVY393312 LMC393312 LCG393312 KSK393312 KIO393312 JYS393312 JOW393312 JFA393312 IVE393312 ILI393312 IBM393312 HRQ393312 HHU393312 GXY393312 GOC393312 GEG393312 FUK393312 FKO393312 FAS393312 EQW393312 EHA393312 DXE393312 DNI393312 DDM393312 CTQ393312 CJU393312 BZY393312 BQC393312 BGG393312 AWK393312 AMO393312 ACS393312 SW393312 JA393312 E393312 WVM327776 WLQ327776 WBU327776 VRY327776 VIC327776 UYG327776 UOK327776 UEO327776 TUS327776 TKW327776 TBA327776 SRE327776 SHI327776 RXM327776 RNQ327776 RDU327776 QTY327776 QKC327776 QAG327776 PQK327776 PGO327776 OWS327776 OMW327776 ODA327776 NTE327776 NJI327776 MZM327776 MPQ327776 MFU327776 LVY327776 LMC327776 LCG327776 KSK327776 KIO327776 JYS327776 JOW327776 JFA327776 IVE327776 ILI327776 IBM327776 HRQ327776 HHU327776 GXY327776 GOC327776 GEG327776 FUK327776 FKO327776 FAS327776 EQW327776 EHA327776 DXE327776 DNI327776 DDM327776 CTQ327776 CJU327776 BZY327776 BQC327776 BGG327776 AWK327776 AMO327776 ACS327776 SW327776 JA327776 E327776 WVM262240 WLQ262240 WBU262240 VRY262240 VIC262240 UYG262240 UOK262240 UEO262240 TUS262240 TKW262240 TBA262240 SRE262240 SHI262240 RXM262240 RNQ262240 RDU262240 QTY262240 QKC262240 QAG262240 PQK262240 PGO262240 OWS262240 OMW262240 ODA262240 NTE262240 NJI262240 MZM262240 MPQ262240 MFU262240 LVY262240 LMC262240 LCG262240 KSK262240 KIO262240 JYS262240 JOW262240 JFA262240 IVE262240 ILI262240 IBM262240 HRQ262240 HHU262240 GXY262240 GOC262240 GEG262240 FUK262240 FKO262240 FAS262240 EQW262240 EHA262240 DXE262240 DNI262240 DDM262240 CTQ262240 CJU262240 BZY262240 BQC262240 BGG262240 AWK262240 AMO262240 ACS262240 SW262240 JA262240 E262240 WVM196704 WLQ196704 WBU196704 VRY196704 VIC196704 UYG196704 UOK196704 UEO196704 TUS196704 TKW196704 TBA196704 SRE196704 SHI196704 RXM196704 RNQ196704 RDU196704 QTY196704 QKC196704 QAG196704 PQK196704 PGO196704 OWS196704 OMW196704 ODA196704 NTE196704 NJI196704 MZM196704 MPQ196704 MFU196704 LVY196704 LMC196704 LCG196704 KSK196704 KIO196704 JYS196704 JOW196704 JFA196704 IVE196704 ILI196704 IBM196704 HRQ196704 HHU196704 GXY196704 GOC196704 GEG196704 FUK196704 FKO196704 FAS196704 EQW196704 EHA196704 DXE196704 DNI196704 DDM196704 CTQ196704 CJU196704 BZY196704 BQC196704 BGG196704 AWK196704 AMO196704 ACS196704 SW196704 JA196704 E196704 WVM131168 WLQ131168 WBU131168 VRY131168 VIC131168 UYG131168 UOK131168 UEO131168 TUS131168 TKW131168 TBA131168 SRE131168 SHI131168 RXM131168 RNQ131168 RDU131168 QTY131168 QKC131168 QAG131168 PQK131168 PGO131168 OWS131168 OMW131168 ODA131168 NTE131168 NJI131168 MZM131168 MPQ131168 MFU131168 LVY131168 LMC131168 LCG131168 KSK131168 KIO131168 JYS131168 JOW131168 JFA131168 IVE131168 ILI131168 IBM131168 HRQ131168 HHU131168 GXY131168 GOC131168 GEG131168 FUK131168 FKO131168 FAS131168 EQW131168 EHA131168 DXE131168 DNI131168 DDM131168 CTQ131168 CJU131168 BZY131168 BQC131168 BGG131168 AWK131168 AMO131168 ACS131168 SW131168 JA131168 E131168 WVM65632 WLQ65632 WBU65632 VRY65632 VIC65632 UYG65632 UOK65632 UEO65632 TUS65632 TKW65632 TBA65632 SRE65632 SHI65632 RXM65632 RNQ65632 RDU65632 QTY65632 QKC65632 QAG65632 PQK65632 PGO65632 OWS65632 OMW65632 ODA65632 NTE65632 NJI65632 MZM65632 MPQ65632 MFU65632 LVY65632 LMC65632 LCG65632 KSK65632 KIO65632 JYS65632 JOW65632 JFA65632 IVE65632 ILI65632 IBM65632 HRQ65632 HHU65632 GXY65632 GOC65632 GEG65632 FUK65632 FKO65632 FAS65632 EQW65632 EHA65632 DXE65632 DNI65632 DDM65632 CTQ65632 CJU65632 BZY65632 BQC65632 BGG65632 AWK65632 AMO65632 ACS65632 SW65632 JA65632 E65632" xr:uid="{3501E39F-9593-40A3-8A5A-DF979E470794}">
      <formula1>$AA$61:$AA$62</formula1>
      <formula2>0</formula2>
    </dataValidation>
  </dataValidations>
  <printOptions horizontalCentered="1"/>
  <pageMargins left="0.39370078740157483" right="0.39370078740157483" top="0.55118110236220474" bottom="0.74803149606299213" header="0.51181102362204722" footer="0.51181102362204722"/>
  <pageSetup scale="69" firstPageNumber="0" orientation="landscape" horizontalDpi="300" verticalDpi="300" r:id="rId1"/>
  <headerFooter alignWithMargins="0"/>
  <colBreaks count="1" manualBreakCount="1">
    <brk id="26" min="1" max="26" man="1"/>
  </colBreaks>
  <ignoredErrors>
    <ignoredError sqref="D15:Z26" unlockedFormula="1"/>
  </ignoredError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FC select</vt:lpstr>
      <vt:lpstr>__xlnm.Print_Area</vt:lpstr>
      <vt:lpstr>'FC select'!Print_Area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Donatas Grigonis</dc:creator>
  <cp:lastModifiedBy>Nida Nida</cp:lastModifiedBy>
  <cp:lastPrinted>2026-01-10T19:54:38Z</cp:lastPrinted>
  <dcterms:created xsi:type="dcterms:W3CDTF">2026-01-10T19:39:31Z</dcterms:created>
  <dcterms:modified xsi:type="dcterms:W3CDTF">2026-04-07T11:22:25Z</dcterms:modified>
</cp:coreProperties>
</file>