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FC/"/>
    </mc:Choice>
  </mc:AlternateContent>
  <xr:revisionPtr revIDLastSave="0" documentId="8_{4F8B6459-06C3-4E81-8E9B-6960824013A9}" xr6:coauthVersionLast="47" xr6:coauthVersionMax="47" xr10:uidLastSave="{00000000-0000-0000-0000-000000000000}"/>
  <workbookProtection workbookAlgorithmName="SHA-512" workbookHashValue="OfUY0vZzRVqyKnzm72zZV8uA/1MddI4kOCXPA2JK3YSKU4zg1NlKoHTiAH2mYydooJiNmR/wx6dYAN7uUfInBQ==" workbookSaltValue="xAWvyLyEfuIuM7utYUEb2g==" workbookSpinCount="100000" lockStructure="1"/>
  <bookViews>
    <workbookView xWindow="28995" yWindow="1095" windowWidth="27000" windowHeight="13230" xr2:uid="{310029A3-1E37-40AA-BC56-F3FB401C1B36}"/>
  </bookViews>
  <sheets>
    <sheet name="FC select" sheetId="1" r:id="rId1"/>
  </sheets>
  <definedNames>
    <definedName name="__xlnm.Print_Area">'FC select'!$B$56:$Z$70</definedName>
    <definedName name="_xlnm.Print_Area" localSheetId="0">'FC select'!$B$2:$Z$23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4" i="1" l="1"/>
  <c r="AN5" i="1"/>
  <c r="AK26" i="1"/>
  <c r="AN3" i="1"/>
  <c r="AD60" i="1" s="1"/>
  <c r="S61" i="1"/>
  <c r="J70" i="1"/>
  <c r="F92" i="1"/>
  <c r="H92" i="1"/>
  <c r="I92" i="1" s="1"/>
  <c r="Q92" i="1"/>
  <c r="S92" i="1"/>
  <c r="T92" i="1" s="1"/>
  <c r="F93" i="1"/>
  <c r="H93" i="1"/>
  <c r="I93" i="1"/>
  <c r="Q93" i="1"/>
  <c r="S93" i="1"/>
  <c r="T93" i="1"/>
  <c r="F94" i="1"/>
  <c r="H94" i="1"/>
  <c r="I94" i="1" s="1"/>
  <c r="Q94" i="1"/>
  <c r="S94" i="1"/>
  <c r="T94" i="1" s="1"/>
  <c r="F95" i="1"/>
  <c r="H95" i="1"/>
  <c r="I95" i="1" s="1"/>
  <c r="Q95" i="1"/>
  <c r="S95" i="1"/>
  <c r="T95" i="1" s="1"/>
  <c r="E96" i="1"/>
  <c r="H96" i="1" s="1"/>
  <c r="I96" i="1" s="1"/>
  <c r="F96" i="1"/>
  <c r="Q96" i="1"/>
  <c r="S96" i="1"/>
  <c r="T96" i="1" s="1"/>
  <c r="E97" i="1"/>
  <c r="F97" i="1"/>
  <c r="H97" i="1"/>
  <c r="I97" i="1"/>
  <c r="Q97" i="1"/>
  <c r="S97" i="1"/>
  <c r="T97" i="1"/>
  <c r="E98" i="1"/>
  <c r="Q98" i="1"/>
  <c r="S98" i="1"/>
  <c r="T98" i="1"/>
  <c r="E99" i="1"/>
  <c r="F99" i="1" s="1"/>
  <c r="H99" i="1"/>
  <c r="I99" i="1" s="1"/>
  <c r="Q99" i="1"/>
  <c r="S99" i="1"/>
  <c r="T99" i="1"/>
  <c r="E100" i="1"/>
  <c r="H100" i="1" s="1"/>
  <c r="I100" i="1" s="1"/>
  <c r="Q100" i="1"/>
  <c r="S100" i="1"/>
  <c r="T100" i="1" s="1"/>
  <c r="F101" i="1"/>
  <c r="H101" i="1"/>
  <c r="I101" i="1" s="1"/>
  <c r="Q101" i="1"/>
  <c r="S101" i="1"/>
  <c r="T101" i="1" s="1"/>
  <c r="E102" i="1"/>
  <c r="H102" i="1" s="1"/>
  <c r="I102" i="1" s="1"/>
  <c r="F102" i="1"/>
  <c r="Q102" i="1"/>
  <c r="S102" i="1"/>
  <c r="T102" i="1" s="1"/>
  <c r="E103" i="1"/>
  <c r="F103" i="1" s="1"/>
  <c r="Q103" i="1"/>
  <c r="S103" i="1"/>
  <c r="T103" i="1"/>
  <c r="AD69" i="1" l="1"/>
  <c r="AG64" i="1"/>
  <c r="AJ70" i="1"/>
  <c r="AI70" i="1"/>
  <c r="AE69" i="1"/>
  <c r="AJ67" i="1"/>
  <c r="AB66" i="1"/>
  <c r="AB83" i="1" s="1"/>
  <c r="AB63" i="1"/>
  <c r="AB80" i="1" s="1"/>
  <c r="AD61" i="1"/>
  <c r="AD78" i="1" s="1"/>
  <c r="AI59" i="1"/>
  <c r="AJ65" i="1"/>
  <c r="AA61" i="1"/>
  <c r="AE80" i="1"/>
  <c r="AF70" i="1"/>
  <c r="AJ63" i="1"/>
  <c r="AB59" i="1"/>
  <c r="AB76" i="1" s="1"/>
  <c r="AG68" i="1"/>
  <c r="AI63" i="1"/>
  <c r="AA59" i="1"/>
  <c r="AF68" i="1"/>
  <c r="AF85" i="1" s="1"/>
  <c r="AF65" i="1"/>
  <c r="AC62" i="1"/>
  <c r="AC79" i="1" s="1"/>
  <c r="AE86" i="1"/>
  <c r="AJ69" i="1"/>
  <c r="AE68" i="1"/>
  <c r="AE85" i="1" s="1"/>
  <c r="AJ66" i="1"/>
  <c r="AJ83" i="1" s="1"/>
  <c r="AB65" i="1"/>
  <c r="AG63" i="1"/>
  <c r="AB62" i="1"/>
  <c r="AB79" i="1" s="1"/>
  <c r="AI87" i="1"/>
  <c r="AD86" i="1"/>
  <c r="F22" i="1"/>
  <c r="AC59" i="1"/>
  <c r="AC76" i="1" s="1"/>
  <c r="AE60" i="1"/>
  <c r="AG61" i="1"/>
  <c r="AI62" i="1"/>
  <c r="AA64" i="1"/>
  <c r="AC65" i="1"/>
  <c r="AE66" i="1"/>
  <c r="AG67" i="1"/>
  <c r="AI68" i="1"/>
  <c r="AI85" i="1" s="1"/>
  <c r="AA70" i="1"/>
  <c r="F64" i="1"/>
  <c r="AD59" i="1"/>
  <c r="AF60" i="1"/>
  <c r="AF77" i="1" s="1"/>
  <c r="AH61" i="1"/>
  <c r="AH78" i="1" s="1"/>
  <c r="AB64" i="1"/>
  <c r="AD65" i="1"/>
  <c r="AF66" i="1"/>
  <c r="AF83" i="1" s="1"/>
  <c r="AH67" i="1"/>
  <c r="AJ68" i="1"/>
  <c r="AB70" i="1"/>
  <c r="AB87" i="1" s="1"/>
  <c r="X67" i="1"/>
  <c r="AE59" i="1"/>
  <c r="AG60" i="1"/>
  <c r="AI61" i="1"/>
  <c r="AA63" i="1"/>
  <c r="AA80" i="1" s="1"/>
  <c r="AC64" i="1"/>
  <c r="AE65" i="1"/>
  <c r="AG66" i="1"/>
  <c r="AG83" i="1" s="1"/>
  <c r="AI67" i="1"/>
  <c r="AA69" i="1"/>
  <c r="AC70" i="1"/>
  <c r="AJ62" i="1"/>
  <c r="AC69" i="1"/>
  <c r="AG70" i="1"/>
  <c r="AH65" i="1"/>
  <c r="AB67" i="1"/>
  <c r="AI60" i="1"/>
  <c r="AG77" i="1"/>
  <c r="AD70" i="1"/>
  <c r="AA67" i="1"/>
  <c r="AH63" i="1"/>
  <c r="AH60" i="1"/>
  <c r="AH77" i="1" s="1"/>
  <c r="AJ87" i="1"/>
  <c r="AG81" i="1"/>
  <c r="AI76" i="1"/>
  <c r="AI79" i="1"/>
  <c r="AI69" i="1"/>
  <c r="AD68" i="1"/>
  <c r="AI66" i="1"/>
  <c r="AA65" i="1"/>
  <c r="AF63" i="1"/>
  <c r="AA62" i="1"/>
  <c r="AA79" i="1" s="1"/>
  <c r="AC60" i="1"/>
  <c r="AG76" i="1"/>
  <c r="AI78" i="1"/>
  <c r="AF64" i="1"/>
  <c r="AE67" i="1"/>
  <c r="AC77" i="1"/>
  <c r="AB69" i="1"/>
  <c r="AD64" i="1"/>
  <c r="AD81" i="1" s="1"/>
  <c r="AH68" i="1"/>
  <c r="AH85" i="1" s="1"/>
  <c r="AE62" i="1"/>
  <c r="AD62" i="1"/>
  <c r="AG62" i="1"/>
  <c r="AF80" i="1"/>
  <c r="AD67" i="1"/>
  <c r="AC87" i="1"/>
  <c r="AC67" i="1"/>
  <c r="AJ60" i="1"/>
  <c r="AJ77" i="1" s="1"/>
  <c r="AD80" i="1"/>
  <c r="AE70" i="1"/>
  <c r="AE87" i="1" s="1"/>
  <c r="AG65" i="1"/>
  <c r="AH69" i="1"/>
  <c r="AC68" i="1"/>
  <c r="AC85" i="1" s="1"/>
  <c r="AH66" i="1"/>
  <c r="AH83" i="1" s="1"/>
  <c r="AJ64" i="1"/>
  <c r="AE63" i="1"/>
  <c r="AJ61" i="1"/>
  <c r="AJ78" i="1" s="1"/>
  <c r="AB60" i="1"/>
  <c r="AG87" i="1"/>
  <c r="AA78" i="1"/>
  <c r="AG69" i="1"/>
  <c r="AB68" i="1"/>
  <c r="AD66" i="1"/>
  <c r="AI64" i="1"/>
  <c r="AD63" i="1"/>
  <c r="AF61" i="1"/>
  <c r="AA60" i="1"/>
  <c r="AA77" i="1" s="1"/>
  <c r="AE79" i="1"/>
  <c r="AA66" i="1"/>
  <c r="AH70" i="1"/>
  <c r="AH87" i="1" s="1"/>
  <c r="AE64" i="1"/>
  <c r="AB61" i="1"/>
  <c r="AG59" i="1"/>
  <c r="H98" i="1"/>
  <c r="I98" i="1" s="1"/>
  <c r="F98" i="1"/>
  <c r="AI65" i="1"/>
  <c r="AF62" i="1"/>
  <c r="AF79" i="1" s="1"/>
  <c r="AF59" i="1"/>
  <c r="AF76" i="1" s="1"/>
  <c r="AB77" i="1"/>
  <c r="AJ76" i="1"/>
  <c r="AA81" i="1"/>
  <c r="AB81" i="1"/>
  <c r="AC81" i="1"/>
  <c r="AF69" i="1"/>
  <c r="AF86" i="1" s="1"/>
  <c r="AA68" i="1"/>
  <c r="AC66" i="1"/>
  <c r="AC83" i="1" s="1"/>
  <c r="AH64" i="1"/>
  <c r="AC63" i="1"/>
  <c r="AE61" i="1"/>
  <c r="AJ59" i="1"/>
  <c r="AG85" i="1"/>
  <c r="AI80" i="1"/>
  <c r="AI77" i="1"/>
  <c r="AA76" i="1"/>
  <c r="AF67" i="1"/>
  <c r="AH62" i="1"/>
  <c r="AH79" i="1" s="1"/>
  <c r="AC61" i="1"/>
  <c r="AC78" i="1" s="1"/>
  <c r="AH59" i="1"/>
  <c r="AH76" i="1" s="1"/>
  <c r="AJ86" i="1"/>
  <c r="AG80" i="1"/>
  <c r="AD77" i="1"/>
  <c r="E22" i="1"/>
  <c r="I70" i="1"/>
  <c r="U67" i="1"/>
  <c r="E64" i="1"/>
  <c r="E81" i="1" s="1"/>
  <c r="R61" i="1"/>
  <c r="F70" i="1"/>
  <c r="T67" i="1"/>
  <c r="D64" i="1"/>
  <c r="O61" i="1"/>
  <c r="N16" i="1"/>
  <c r="N77" i="1" s="1"/>
  <c r="N69" i="1"/>
  <c r="S67" i="1"/>
  <c r="L63" i="1"/>
  <c r="U60" i="1"/>
  <c r="M69" i="1"/>
  <c r="L67" i="1"/>
  <c r="I63" i="1"/>
  <c r="T60" i="1"/>
  <c r="L69" i="1"/>
  <c r="Z66" i="1"/>
  <c r="H63" i="1"/>
  <c r="S60" i="1"/>
  <c r="K69" i="1"/>
  <c r="Y66" i="1"/>
  <c r="G63" i="1"/>
  <c r="R60" i="1"/>
  <c r="S68" i="1"/>
  <c r="X66" i="1"/>
  <c r="O62" i="1"/>
  <c r="U59" i="1"/>
  <c r="R68" i="1"/>
  <c r="O66" i="1"/>
  <c r="N62" i="1"/>
  <c r="T59" i="1"/>
  <c r="Q68" i="1"/>
  <c r="T65" i="1"/>
  <c r="M62" i="1"/>
  <c r="S59" i="1"/>
  <c r="H103" i="1"/>
  <c r="I103" i="1" s="1"/>
  <c r="P68" i="1"/>
  <c r="W64" i="1"/>
  <c r="L62" i="1"/>
  <c r="R59" i="1"/>
  <c r="K70" i="1"/>
  <c r="K87" i="1" s="1"/>
  <c r="G68" i="1"/>
  <c r="G64" i="1"/>
  <c r="T61" i="1"/>
  <c r="H61" i="1"/>
  <c r="H60" i="1"/>
  <c r="H59" i="1"/>
  <c r="F18" i="1"/>
  <c r="Z70" i="1"/>
  <c r="F68" i="1"/>
  <c r="F85" i="1" s="1"/>
  <c r="I67" i="1"/>
  <c r="N66" i="1"/>
  <c r="S65" i="1"/>
  <c r="V64" i="1"/>
  <c r="G61" i="1"/>
  <c r="G60" i="1"/>
  <c r="G59" i="1"/>
  <c r="E18" i="1"/>
  <c r="Y70" i="1"/>
  <c r="E68" i="1"/>
  <c r="H67" i="1"/>
  <c r="M66" i="1"/>
  <c r="R65" i="1"/>
  <c r="U64" i="1"/>
  <c r="Z63" i="1"/>
  <c r="F60" i="1"/>
  <c r="F59" i="1"/>
  <c r="X70" i="1"/>
  <c r="D68" i="1"/>
  <c r="G67" i="1"/>
  <c r="L66" i="1"/>
  <c r="O65" i="1"/>
  <c r="T64" i="1"/>
  <c r="Y63" i="1"/>
  <c r="E60" i="1"/>
  <c r="E59" i="1"/>
  <c r="W70" i="1"/>
  <c r="Z69" i="1"/>
  <c r="F67" i="1"/>
  <c r="K66" i="1"/>
  <c r="N65" i="1"/>
  <c r="S64" i="1"/>
  <c r="S81" i="1" s="1"/>
  <c r="X63" i="1"/>
  <c r="D60" i="1"/>
  <c r="D59" i="1"/>
  <c r="X15" i="1"/>
  <c r="V70" i="1"/>
  <c r="Y69" i="1"/>
  <c r="E67" i="1"/>
  <c r="J66" i="1"/>
  <c r="M65" i="1"/>
  <c r="R64" i="1"/>
  <c r="U63" i="1"/>
  <c r="Z62" i="1"/>
  <c r="V15" i="1"/>
  <c r="M70" i="1"/>
  <c r="R69" i="1"/>
  <c r="U68" i="1"/>
  <c r="Z67" i="1"/>
  <c r="F65" i="1"/>
  <c r="I64" i="1"/>
  <c r="N63" i="1"/>
  <c r="Q62" i="1"/>
  <c r="V61" i="1"/>
  <c r="W60" i="1"/>
  <c r="Z59" i="1"/>
  <c r="G22" i="1"/>
  <c r="L70" i="1"/>
  <c r="O69" i="1"/>
  <c r="T68" i="1"/>
  <c r="Y67" i="1"/>
  <c r="H64" i="1"/>
  <c r="M63" i="1"/>
  <c r="P62" i="1"/>
  <c r="U61" i="1"/>
  <c r="V60" i="1"/>
  <c r="Y59" i="1"/>
  <c r="D20" i="1"/>
  <c r="J59" i="1"/>
  <c r="V59" i="1"/>
  <c r="M60" i="1"/>
  <c r="Y60" i="1"/>
  <c r="D61" i="1"/>
  <c r="P61" i="1"/>
  <c r="G62" i="1"/>
  <c r="S62" i="1"/>
  <c r="J63" i="1"/>
  <c r="V63" i="1"/>
  <c r="M64" i="1"/>
  <c r="M81" i="1" s="1"/>
  <c r="Y64" i="1"/>
  <c r="D65" i="1"/>
  <c r="P65" i="1"/>
  <c r="G66" i="1"/>
  <c r="S66" i="1"/>
  <c r="J67" i="1"/>
  <c r="V67" i="1"/>
  <c r="M68" i="1"/>
  <c r="Y68" i="1"/>
  <c r="D69" i="1"/>
  <c r="P69" i="1"/>
  <c r="G70" i="1"/>
  <c r="S70" i="1"/>
  <c r="E20" i="1"/>
  <c r="K59" i="1"/>
  <c r="W59" i="1"/>
  <c r="N60" i="1"/>
  <c r="Z60" i="1"/>
  <c r="E61" i="1"/>
  <c r="Q61" i="1"/>
  <c r="H62" i="1"/>
  <c r="T62" i="1"/>
  <c r="K63" i="1"/>
  <c r="W63" i="1"/>
  <c r="N64" i="1"/>
  <c r="Z64" i="1"/>
  <c r="E65" i="1"/>
  <c r="Q65" i="1"/>
  <c r="H66" i="1"/>
  <c r="T66" i="1"/>
  <c r="K67" i="1"/>
  <c r="W67" i="1"/>
  <c r="N68" i="1"/>
  <c r="Z68" i="1"/>
  <c r="E69" i="1"/>
  <c r="Q69" i="1"/>
  <c r="H70" i="1"/>
  <c r="T70" i="1"/>
  <c r="G15" i="1"/>
  <c r="F20" i="1"/>
  <c r="L59" i="1"/>
  <c r="X59" i="1"/>
  <c r="O60" i="1"/>
  <c r="F61" i="1"/>
  <c r="I15" i="1"/>
  <c r="G18" i="1"/>
  <c r="H22" i="1"/>
  <c r="I59" i="1"/>
  <c r="I60" i="1"/>
  <c r="X60" i="1"/>
  <c r="I61" i="1"/>
  <c r="W61" i="1"/>
  <c r="D62" i="1"/>
  <c r="R62" i="1"/>
  <c r="O63" i="1"/>
  <c r="J64" i="1"/>
  <c r="X64" i="1"/>
  <c r="G65" i="1"/>
  <c r="U65" i="1"/>
  <c r="P66" i="1"/>
  <c r="M67" i="1"/>
  <c r="H68" i="1"/>
  <c r="V68" i="1"/>
  <c r="S69" i="1"/>
  <c r="N70" i="1"/>
  <c r="I18" i="1"/>
  <c r="I22" i="1"/>
  <c r="M59" i="1"/>
  <c r="J60" i="1"/>
  <c r="J61" i="1"/>
  <c r="X61" i="1"/>
  <c r="E62" i="1"/>
  <c r="U62" i="1"/>
  <c r="P63" i="1"/>
  <c r="K64" i="1"/>
  <c r="H65" i="1"/>
  <c r="V65" i="1"/>
  <c r="Q66" i="1"/>
  <c r="N67" i="1"/>
  <c r="I68" i="1"/>
  <c r="W68" i="1"/>
  <c r="F69" i="1"/>
  <c r="T69" i="1"/>
  <c r="O70" i="1"/>
  <c r="H15" i="1"/>
  <c r="X18" i="1"/>
  <c r="N59" i="1"/>
  <c r="K60" i="1"/>
  <c r="K61" i="1"/>
  <c r="Y61" i="1"/>
  <c r="F62" i="1"/>
  <c r="V62" i="1"/>
  <c r="Q63" i="1"/>
  <c r="L64" i="1"/>
  <c r="L81" i="1" s="1"/>
  <c r="I65" i="1"/>
  <c r="W65" i="1"/>
  <c r="D66" i="1"/>
  <c r="R66" i="1"/>
  <c r="O67" i="1"/>
  <c r="J68" i="1"/>
  <c r="X68" i="1"/>
  <c r="G69" i="1"/>
  <c r="U69" i="1"/>
  <c r="P70" i="1"/>
  <c r="J15" i="1"/>
  <c r="O59" i="1"/>
  <c r="L60" i="1"/>
  <c r="L61" i="1"/>
  <c r="Z61" i="1"/>
  <c r="I62" i="1"/>
  <c r="W62" i="1"/>
  <c r="D63" i="1"/>
  <c r="R63" i="1"/>
  <c r="O64" i="1"/>
  <c r="O81" i="1" s="1"/>
  <c r="J65" i="1"/>
  <c r="X65" i="1"/>
  <c r="E66" i="1"/>
  <c r="U66" i="1"/>
  <c r="P67" i="1"/>
  <c r="K68" i="1"/>
  <c r="H69" i="1"/>
  <c r="V69" i="1"/>
  <c r="Q70" i="1"/>
  <c r="O87" i="1"/>
  <c r="P59" i="1"/>
  <c r="P60" i="1"/>
  <c r="M61" i="1"/>
  <c r="J62" i="1"/>
  <c r="X62" i="1"/>
  <c r="E63" i="1"/>
  <c r="S63" i="1"/>
  <c r="P64" i="1"/>
  <c r="K65" i="1"/>
  <c r="Y65" i="1"/>
  <c r="F66" i="1"/>
  <c r="V66" i="1"/>
  <c r="Q67" i="1"/>
  <c r="L68" i="1"/>
  <c r="I69" i="1"/>
  <c r="W69" i="1"/>
  <c r="R70" i="1"/>
  <c r="L15" i="1"/>
  <c r="Q59" i="1"/>
  <c r="Q60" i="1"/>
  <c r="N61" i="1"/>
  <c r="K62" i="1"/>
  <c r="Y62" i="1"/>
  <c r="F63" i="1"/>
  <c r="T63" i="1"/>
  <c r="L65" i="1"/>
  <c r="I66" i="1"/>
  <c r="D67" i="1"/>
  <c r="O68" i="1"/>
  <c r="U70" i="1"/>
  <c r="K15" i="1"/>
  <c r="D70" i="1"/>
  <c r="Q64" i="1"/>
  <c r="Z65" i="1"/>
  <c r="W66" i="1"/>
  <c r="R67" i="1"/>
  <c r="J69" i="1"/>
  <c r="X69" i="1"/>
  <c r="E70" i="1"/>
  <c r="W20" i="1"/>
  <c r="F19" i="1"/>
  <c r="E86" i="1"/>
  <c r="R86" i="1"/>
  <c r="L86" i="1"/>
  <c r="D82" i="1"/>
  <c r="G17" i="1"/>
  <c r="S17" i="1"/>
  <c r="S78" i="1" s="1"/>
  <c r="H17" i="1"/>
  <c r="T17" i="1"/>
  <c r="E17" i="1"/>
  <c r="U17" i="1"/>
  <c r="F17" i="1"/>
  <c r="V17" i="1"/>
  <c r="I17" i="1"/>
  <c r="W17" i="1"/>
  <c r="J17" i="1"/>
  <c r="J78" i="1" s="1"/>
  <c r="K17" i="1"/>
  <c r="L17" i="1"/>
  <c r="M17" i="1"/>
  <c r="O17" i="1"/>
  <c r="Q17" i="1"/>
  <c r="R17" i="1"/>
  <c r="X17" i="1"/>
  <c r="R19" i="1"/>
  <c r="Q19" i="1"/>
  <c r="O16" i="1"/>
  <c r="Z17" i="1"/>
  <c r="J87" i="1"/>
  <c r="M19" i="1"/>
  <c r="Y19" i="1"/>
  <c r="N19" i="1"/>
  <c r="N80" i="1" s="1"/>
  <c r="Z19" i="1"/>
  <c r="K19" i="1"/>
  <c r="L19" i="1"/>
  <c r="O19" i="1"/>
  <c r="S19" i="1"/>
  <c r="D19" i="1"/>
  <c r="E19" i="1"/>
  <c r="T19" i="1"/>
  <c r="U19" i="1"/>
  <c r="V19" i="1"/>
  <c r="G19" i="1"/>
  <c r="I19" i="1"/>
  <c r="I80" i="1" s="1"/>
  <c r="J19" i="1"/>
  <c r="P19" i="1"/>
  <c r="X19" i="1"/>
  <c r="W19" i="1"/>
  <c r="K16" i="1"/>
  <c r="Y16" i="1"/>
  <c r="L16" i="1"/>
  <c r="Z16" i="1"/>
  <c r="U16" i="1"/>
  <c r="V16" i="1"/>
  <c r="F16" i="1"/>
  <c r="W16" i="1"/>
  <c r="G16" i="1"/>
  <c r="R16" i="1"/>
  <c r="T16" i="1"/>
  <c r="J20" i="1"/>
  <c r="V20" i="1"/>
  <c r="K20" i="1"/>
  <c r="X20" i="1"/>
  <c r="L20" i="1"/>
  <c r="L83" i="1" s="1"/>
  <c r="Y20" i="1"/>
  <c r="M20" i="1"/>
  <c r="Z20" i="1"/>
  <c r="N20" i="1"/>
  <c r="O20" i="1"/>
  <c r="P20" i="1"/>
  <c r="I20" i="1"/>
  <c r="R20" i="1"/>
  <c r="S20" i="1"/>
  <c r="T20" i="1"/>
  <c r="Q18" i="1"/>
  <c r="D18" i="1"/>
  <c r="R18" i="1"/>
  <c r="R79" i="1" s="1"/>
  <c r="M18" i="1"/>
  <c r="N18" i="1"/>
  <c r="O18" i="1"/>
  <c r="S18" i="1"/>
  <c r="H18" i="1"/>
  <c r="L18" i="1"/>
  <c r="L79" i="1" s="1"/>
  <c r="T18" i="1"/>
  <c r="U18" i="1"/>
  <c r="U79" i="1" s="1"/>
  <c r="H19" i="1"/>
  <c r="H80" i="1" s="1"/>
  <c r="S16" i="1"/>
  <c r="D22" i="1"/>
  <c r="P22" i="1"/>
  <c r="J22" i="1"/>
  <c r="W22" i="1"/>
  <c r="K22" i="1"/>
  <c r="X22" i="1"/>
  <c r="L22" i="1"/>
  <c r="Y22" i="1"/>
  <c r="Q22" i="1"/>
  <c r="R22" i="1"/>
  <c r="S22" i="1"/>
  <c r="S85" i="1" s="1"/>
  <c r="O22" i="1"/>
  <c r="O85" i="1" s="1"/>
  <c r="U22" i="1"/>
  <c r="V22" i="1"/>
  <c r="Z22" i="1"/>
  <c r="F81" i="1"/>
  <c r="U20" i="1"/>
  <c r="P82" i="1"/>
  <c r="N81" i="1"/>
  <c r="Y17" i="1"/>
  <c r="M16" i="1"/>
  <c r="T22" i="1"/>
  <c r="Q20" i="1"/>
  <c r="P17" i="1"/>
  <c r="I16" i="1"/>
  <c r="N22" i="1"/>
  <c r="H20" i="1"/>
  <c r="Z18" i="1"/>
  <c r="N17" i="1"/>
  <c r="N78" i="1" s="1"/>
  <c r="H16" i="1"/>
  <c r="F100" i="1"/>
  <c r="M15" i="1"/>
  <c r="M76" i="1" s="1"/>
  <c r="Y15" i="1"/>
  <c r="Y76" i="1" s="1"/>
  <c r="N15" i="1"/>
  <c r="Z15" i="1"/>
  <c r="O15" i="1"/>
  <c r="O76" i="1" s="1"/>
  <c r="P15" i="1"/>
  <c r="Q15" i="1"/>
  <c r="R15" i="1"/>
  <c r="R76" i="1" s="1"/>
  <c r="U15" i="1"/>
  <c r="S15" i="1"/>
  <c r="T15" i="1"/>
  <c r="D15" i="1"/>
  <c r="W15" i="1"/>
  <c r="E15" i="1"/>
  <c r="F15" i="1"/>
  <c r="O86" i="1"/>
  <c r="M22" i="1"/>
  <c r="G20" i="1"/>
  <c r="G83" i="1" s="1"/>
  <c r="Y18" i="1"/>
  <c r="D17" i="1"/>
  <c r="Y81" i="1"/>
  <c r="J18" i="1"/>
  <c r="V18" i="1"/>
  <c r="K18" i="1"/>
  <c r="W18" i="1"/>
  <c r="D16" i="1"/>
  <c r="P16" i="1"/>
  <c r="E16" i="1"/>
  <c r="E77" i="1" s="1"/>
  <c r="Q16" i="1"/>
  <c r="Q77" i="1" s="1"/>
  <c r="P18" i="1"/>
  <c r="X16" i="1"/>
  <c r="J16" i="1"/>
  <c r="X83" i="1" l="1"/>
  <c r="AF87" i="1"/>
  <c r="E83" i="1"/>
  <c r="X78" i="1"/>
  <c r="M87" i="1"/>
  <c r="S77" i="1"/>
  <c r="Q86" i="1"/>
  <c r="V79" i="1"/>
  <c r="O83" i="1"/>
  <c r="D78" i="1"/>
  <c r="Z83" i="1"/>
  <c r="F77" i="1"/>
  <c r="Z80" i="1"/>
  <c r="I86" i="1"/>
  <c r="F87" i="1"/>
  <c r="Z85" i="1"/>
  <c r="AF81" i="1"/>
  <c r="G81" i="1"/>
  <c r="T76" i="1"/>
  <c r="M79" i="1"/>
  <c r="G77" i="1"/>
  <c r="G78" i="1"/>
  <c r="AJ85" i="1"/>
  <c r="AH80" i="1"/>
  <c r="AJ80" i="1"/>
  <c r="AB86" i="1"/>
  <c r="AG78" i="1"/>
  <c r="AJ79" i="1"/>
  <c r="AE77" i="1"/>
  <c r="X81" i="1"/>
  <c r="J80" i="1"/>
  <c r="AH81" i="1"/>
  <c r="AD85" i="1"/>
  <c r="AE83" i="1"/>
  <c r="X86" i="1"/>
  <c r="D79" i="1"/>
  <c r="L87" i="1"/>
  <c r="Z82" i="1"/>
  <c r="S82" i="1"/>
  <c r="D86" i="1"/>
  <c r="AB85" i="1"/>
  <c r="AG79" i="1"/>
  <c r="AA85" i="1"/>
  <c r="AC80" i="1"/>
  <c r="S76" i="1"/>
  <c r="J81" i="1"/>
  <c r="U76" i="1"/>
  <c r="Z87" i="1"/>
  <c r="W81" i="1"/>
  <c r="N82" i="1"/>
  <c r="M77" i="1"/>
  <c r="R85" i="1"/>
  <c r="Y80" i="1"/>
  <c r="Q80" i="1"/>
  <c r="G82" i="1"/>
  <c r="P86" i="1"/>
  <c r="AD76" i="1"/>
  <c r="AC82" i="1"/>
  <c r="AE82" i="1"/>
  <c r="AD82" i="1"/>
  <c r="AB82" i="1"/>
  <c r="AF82" i="1"/>
  <c r="AG82" i="1"/>
  <c r="AA82" i="1"/>
  <c r="AH82" i="1"/>
  <c r="AI82" i="1"/>
  <c r="AJ82" i="1"/>
  <c r="AH86" i="1"/>
  <c r="AE81" i="1"/>
  <c r="AB78" i="1"/>
  <c r="AE78" i="1"/>
  <c r="W77" i="1"/>
  <c r="M86" i="1"/>
  <c r="X79" i="1"/>
  <c r="G76" i="1"/>
  <c r="AD79" i="1"/>
  <c r="AE76" i="1"/>
  <c r="AC86" i="1"/>
  <c r="AI83" i="1"/>
  <c r="AG86" i="1"/>
  <c r="AG84" i="1"/>
  <c r="AH84" i="1"/>
  <c r="AI84" i="1"/>
  <c r="AA84" i="1"/>
  <c r="AB84" i="1"/>
  <c r="AC84" i="1"/>
  <c r="AD84" i="1"/>
  <c r="AE84" i="1"/>
  <c r="AJ84" i="1"/>
  <c r="AF84" i="1"/>
  <c r="T79" i="1"/>
  <c r="J86" i="1"/>
  <c r="E85" i="1"/>
  <c r="AF78" i="1"/>
  <c r="AA83" i="1"/>
  <c r="R77" i="1"/>
  <c r="U83" i="1"/>
  <c r="AA87" i="1"/>
  <c r="AI86" i="1"/>
  <c r="AJ81" i="1"/>
  <c r="AI81" i="1"/>
  <c r="L85" i="1"/>
  <c r="L77" i="1"/>
  <c r="F78" i="1"/>
  <c r="L82" i="1"/>
  <c r="P87" i="1"/>
  <c r="H79" i="1"/>
  <c r="R78" i="1"/>
  <c r="AD87" i="1"/>
  <c r="AA86" i="1"/>
  <c r="AD83" i="1"/>
  <c r="O77" i="1"/>
  <c r="Q79" i="1"/>
  <c r="V77" i="1"/>
  <c r="V82" i="1"/>
  <c r="Q85" i="1"/>
  <c r="Y83" i="1"/>
  <c r="X87" i="1"/>
  <c r="R81" i="1"/>
  <c r="P79" i="1"/>
  <c r="G80" i="1"/>
  <c r="N87" i="1"/>
  <c r="Y78" i="1"/>
  <c r="U77" i="1"/>
  <c r="M80" i="1"/>
  <c r="W78" i="1"/>
  <c r="M85" i="1"/>
  <c r="Y85" i="1"/>
  <c r="Z77" i="1"/>
  <c r="I78" i="1"/>
  <c r="H81" i="1"/>
  <c r="K81" i="1"/>
  <c r="N86" i="1"/>
  <c r="H86" i="1"/>
  <c r="V78" i="1"/>
  <c r="G86" i="1"/>
  <c r="L76" i="1"/>
  <c r="X76" i="1"/>
  <c r="Q87" i="1"/>
  <c r="X85" i="1"/>
  <c r="K83" i="1"/>
  <c r="Y77" i="1"/>
  <c r="E80" i="1"/>
  <c r="I87" i="1"/>
  <c r="K86" i="1"/>
  <c r="F80" i="1"/>
  <c r="F76" i="1"/>
  <c r="N76" i="1"/>
  <c r="I77" i="1"/>
  <c r="Y86" i="1"/>
  <c r="S83" i="1"/>
  <c r="R87" i="1"/>
  <c r="V87" i="1"/>
  <c r="U78" i="1"/>
  <c r="K82" i="1"/>
  <c r="H85" i="1"/>
  <c r="H87" i="1"/>
  <c r="F79" i="1"/>
  <c r="P81" i="1"/>
  <c r="P78" i="1"/>
  <c r="R83" i="1"/>
  <c r="J83" i="1"/>
  <c r="S80" i="1"/>
  <c r="U87" i="1"/>
  <c r="T82" i="1"/>
  <c r="V86" i="1"/>
  <c r="T81" i="1"/>
  <c r="G79" i="1"/>
  <c r="G85" i="1"/>
  <c r="D81" i="1"/>
  <c r="O82" i="1"/>
  <c r="J85" i="1"/>
  <c r="O79" i="1"/>
  <c r="I83" i="1"/>
  <c r="T77" i="1"/>
  <c r="O80" i="1"/>
  <c r="Q78" i="1"/>
  <c r="T78" i="1"/>
  <c r="E82" i="1"/>
  <c r="J76" i="1"/>
  <c r="J79" i="1"/>
  <c r="Z81" i="1"/>
  <c r="Q83" i="1"/>
  <c r="P85" i="1"/>
  <c r="N79" i="1"/>
  <c r="P83" i="1"/>
  <c r="L80" i="1"/>
  <c r="O78" i="1"/>
  <c r="T86" i="1"/>
  <c r="D83" i="1"/>
  <c r="D85" i="1"/>
  <c r="I81" i="1"/>
  <c r="I76" i="1"/>
  <c r="D77" i="1"/>
  <c r="E76" i="1"/>
  <c r="T85" i="1"/>
  <c r="U80" i="1"/>
  <c r="E87" i="1"/>
  <c r="Y82" i="1"/>
  <c r="R82" i="1"/>
  <c r="K76" i="1"/>
  <c r="U81" i="1"/>
  <c r="H76" i="1"/>
  <c r="F83" i="1"/>
  <c r="W87" i="1"/>
  <c r="Q76" i="1"/>
  <c r="K80" i="1"/>
  <c r="M78" i="1"/>
  <c r="P76" i="1"/>
  <c r="T80" i="1"/>
  <c r="T87" i="1"/>
  <c r="W79" i="1"/>
  <c r="Y79" i="1"/>
  <c r="N83" i="1"/>
  <c r="F86" i="1"/>
  <c r="Z78" i="1"/>
  <c r="V76" i="1"/>
  <c r="E79" i="1"/>
  <c r="D76" i="1"/>
  <c r="N85" i="1"/>
  <c r="V85" i="1"/>
  <c r="K85" i="1"/>
  <c r="X82" i="1"/>
  <c r="W80" i="1"/>
  <c r="D80" i="1"/>
  <c r="S87" i="1"/>
  <c r="U82" i="1"/>
  <c r="R80" i="1"/>
  <c r="K78" i="1"/>
  <c r="M82" i="1"/>
  <c r="Q82" i="1"/>
  <c r="H77" i="1"/>
  <c r="S79" i="1"/>
  <c r="V83" i="1"/>
  <c r="F82" i="1"/>
  <c r="P77" i="1"/>
  <c r="Z79" i="1"/>
  <c r="V80" i="1"/>
  <c r="W83" i="1"/>
  <c r="V81" i="1"/>
  <c r="K77" i="1"/>
  <c r="L78" i="1"/>
  <c r="W82" i="1"/>
  <c r="W76" i="1"/>
  <c r="H83" i="1"/>
  <c r="D87" i="1"/>
  <c r="E78" i="1"/>
  <c r="J77" i="1"/>
  <c r="K79" i="1"/>
  <c r="X77" i="1"/>
  <c r="Q81" i="1"/>
  <c r="J82" i="1"/>
  <c r="Z76" i="1"/>
  <c r="W86" i="1"/>
  <c r="U85" i="1"/>
  <c r="T83" i="1"/>
  <c r="M83" i="1"/>
  <c r="X80" i="1"/>
  <c r="I82" i="1"/>
  <c r="Y87" i="1"/>
  <c r="Z86" i="1"/>
  <c r="H82" i="1"/>
  <c r="U86" i="1"/>
  <c r="S86" i="1"/>
  <c r="G87" i="1"/>
  <c r="I85" i="1"/>
  <c r="W85" i="1"/>
  <c r="P80" i="1"/>
  <c r="H78" i="1"/>
  <c r="I79" i="1"/>
  <c r="M21" i="1"/>
  <c r="M84" i="1" s="1"/>
  <c r="Y21" i="1"/>
  <c r="Y84" i="1" s="1"/>
  <c r="D21" i="1"/>
  <c r="D84" i="1" s="1"/>
  <c r="Q21" i="1"/>
  <c r="Q84" i="1" s="1"/>
  <c r="E21" i="1"/>
  <c r="E84" i="1" s="1"/>
  <c r="R21" i="1"/>
  <c r="R84" i="1" s="1"/>
  <c r="F21" i="1"/>
  <c r="F84" i="1" s="1"/>
  <c r="S21" i="1"/>
  <c r="S84" i="1" s="1"/>
  <c r="N21" i="1"/>
  <c r="N84" i="1" s="1"/>
  <c r="O21" i="1"/>
  <c r="O84" i="1" s="1"/>
  <c r="P21" i="1"/>
  <c r="P84" i="1" s="1"/>
  <c r="Z21" i="1"/>
  <c r="Z84" i="1" s="1"/>
  <c r="H21" i="1"/>
  <c r="H84" i="1" s="1"/>
  <c r="I21" i="1"/>
  <c r="I84" i="1" s="1"/>
  <c r="J21" i="1"/>
  <c r="J84" i="1" s="1"/>
  <c r="L21" i="1"/>
  <c r="L84" i="1" s="1"/>
  <c r="T21" i="1"/>
  <c r="T84" i="1" s="1"/>
  <c r="U21" i="1"/>
  <c r="U84" i="1" s="1"/>
  <c r="V21" i="1"/>
  <c r="V84" i="1" s="1"/>
  <c r="K21" i="1"/>
  <c r="K84" i="1" s="1"/>
  <c r="W21" i="1"/>
  <c r="W84" i="1" s="1"/>
  <c r="X21" i="1"/>
  <c r="X84" i="1" s="1"/>
  <c r="G21" i="1"/>
  <c r="G84" i="1" s="1"/>
  <c r="E88" i="1" l="1"/>
  <c r="D88" i="1"/>
</calcChain>
</file>

<file path=xl/sharedStrings.xml><?xml version="1.0" encoding="utf-8"?>
<sst xmlns="http://schemas.openxmlformats.org/spreadsheetml/2006/main" count="48" uniqueCount="31">
  <si>
    <t>Koef.</t>
  </si>
  <si>
    <t>dT,
°C</t>
  </si>
  <si>
    <t>Senų galių koeficientai</t>
  </si>
  <si>
    <t>Ilgis, cm</t>
  </si>
  <si>
    <t>Aukštis,
cm</t>
  </si>
  <si>
    <t>Plotis,
cm</t>
  </si>
  <si>
    <t>Senų galių bazinė lentelė (dT=50°C)</t>
  </si>
  <si>
    <t>n</t>
  </si>
  <si>
    <t>W/cm</t>
  </si>
  <si>
    <t>W/m</t>
  </si>
  <si>
    <t>Galia,
W/50°C</t>
  </si>
  <si>
    <t>dL</t>
  </si>
  <si>
    <t>Plokšt.
Ilgis</t>
  </si>
  <si>
    <t>Band.
ilgis</t>
  </si>
  <si>
    <t>Heatest 2018-06-05 ataskaitos duomenys</t>
  </si>
  <si>
    <t>Po plokšteliuotų ilgių korekcijų</t>
  </si>
  <si>
    <t>Skirtumas: naujos galios (nuo 2018-06-05) vs. senos galios (iki 2018-06-05)</t>
  </si>
  <si>
    <t>Senos galios, kurias matavom patys savo stendu. Galiojo iki 2018-06-05</t>
  </si>
  <si>
    <t>Data in the table based on testing  according EN16430 results by independent laboratory</t>
  </si>
  <si>
    <t>Lenght, cm</t>
  </si>
  <si>
    <t>Height,
cm</t>
  </si>
  <si>
    <t>Width,
cm</t>
  </si>
  <si>
    <t xml:space="preserve">Max length, cm </t>
  </si>
  <si>
    <t>Heat outputs, W</t>
  </si>
  <si>
    <t>Desired capacity, W</t>
  </si>
  <si>
    <t>Trench heaters FC</t>
  </si>
  <si>
    <t>Room t., °C</t>
  </si>
  <si>
    <t>Outlet water t., °C</t>
  </si>
  <si>
    <t>Inlet water t., °C</t>
  </si>
  <si>
    <t>Error +</t>
  </si>
  <si>
    <t>Error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</si>
</sst>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0"/>
    <numFmt numFmtId="166" formatCode="0_)"/>
    <numFmt numFmtId="167" formatCode="0.0%"/>
    <numFmt numFmtId="168" formatCode="0\ %"/>
  </numFmts>
  <fonts count="17" x14ac:knownFonts="1">
    <font>
      <sz val="12"/>
      <color theme="1"/>
      <name val="Open Sans"/>
      <family val="2"/>
      <charset val="186"/>
    </font>
    <font>
      <sz val="10"/>
      <name val="Arial"/>
      <family val="2"/>
      <charset val="186"/>
    </font>
    <font>
      <sz val="12"/>
      <name val="Open Sans"/>
      <family val="2"/>
    </font>
    <font>
      <sz val="12"/>
      <color theme="1"/>
      <name val="Calibri"/>
      <family val="2"/>
      <charset val="186"/>
    </font>
    <font>
      <sz val="12"/>
      <color theme="1"/>
      <name val="Open Sans"/>
      <family val="2"/>
    </font>
    <font>
      <b/>
      <sz val="12"/>
      <name val="Open Sans"/>
      <family val="2"/>
    </font>
    <font>
      <b/>
      <i/>
      <sz val="12"/>
      <name val="Open Sans"/>
      <family val="2"/>
    </font>
    <font>
      <sz val="12"/>
      <name val="Times New Roman"/>
      <family val="1"/>
      <charset val="186"/>
    </font>
    <font>
      <sz val="12"/>
      <color indexed="9"/>
      <name val="Open Sans"/>
      <family val="2"/>
    </font>
    <font>
      <sz val="12"/>
      <color theme="0"/>
      <name val="Open Sans"/>
      <family val="2"/>
    </font>
    <font>
      <b/>
      <sz val="12"/>
      <color indexed="10"/>
      <name val="Open Sans"/>
      <family val="2"/>
    </font>
    <font>
      <sz val="14"/>
      <name val="Open Sans"/>
      <family val="2"/>
    </font>
    <font>
      <sz val="32"/>
      <name val="Open Sans"/>
      <family val="2"/>
    </font>
    <font>
      <sz val="10"/>
      <name val="Mangal"/>
      <family val="2"/>
      <charset val="186"/>
    </font>
    <font>
      <b/>
      <sz val="14"/>
      <name val="Open Sans"/>
      <family val="2"/>
    </font>
    <font>
      <b/>
      <sz val="32"/>
      <name val="Open Sans"/>
      <family val="2"/>
    </font>
    <font>
      <b/>
      <sz val="26"/>
      <name val="Open Sans"/>
      <family val="2"/>
    </font>
  </fonts>
  <fills count="6">
    <fill>
      <patternFill patternType="none"/>
    </fill>
    <fill>
      <patternFill patternType="gray125"/>
    </fill>
    <fill>
      <patternFill patternType="solid">
        <fgColor theme="0" tint="-0.14999847407452621"/>
        <bgColor indexed="64"/>
      </patternFill>
    </fill>
    <fill>
      <patternFill patternType="solid">
        <fgColor indexed="22"/>
        <bgColor indexed="31"/>
      </patternFill>
    </fill>
    <fill>
      <patternFill patternType="solid">
        <fgColor indexed="9"/>
        <bgColor indexed="26"/>
      </patternFill>
    </fill>
    <fill>
      <patternFill patternType="solid">
        <fgColor theme="0" tint="-0.14999847407452621"/>
        <bgColor indexed="31"/>
      </patternFill>
    </fill>
  </fills>
  <borders count="52">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hair">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hair">
        <color indexed="8"/>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64"/>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hair">
        <color indexed="8"/>
      </top>
      <bottom style="hair">
        <color indexed="8"/>
      </bottom>
      <diagonal/>
    </border>
    <border>
      <left style="thin">
        <color indexed="64"/>
      </left>
      <right style="thin">
        <color indexed="8"/>
      </right>
      <top style="thin">
        <color indexed="8"/>
      </top>
      <bottom/>
      <diagonal/>
    </border>
    <border>
      <left style="thin">
        <color indexed="8"/>
      </left>
      <right style="thin">
        <color indexed="64"/>
      </right>
      <top style="thin">
        <color indexed="64"/>
      </top>
      <bottom style="hair">
        <color indexed="8"/>
      </bottom>
      <diagonal/>
    </border>
    <border>
      <left style="thin">
        <color indexed="8"/>
      </left>
      <right style="thin">
        <color indexed="8"/>
      </right>
      <top style="thin">
        <color indexed="64"/>
      </top>
      <bottom style="hair">
        <color indexed="8"/>
      </bottom>
      <diagonal/>
    </border>
    <border>
      <left style="thin">
        <color indexed="8"/>
      </left>
      <right style="thin">
        <color indexed="8"/>
      </right>
      <top style="thin">
        <color indexed="64"/>
      </top>
      <bottom style="thin">
        <color indexed="8"/>
      </bottom>
      <diagonal/>
    </border>
    <border>
      <left style="thin">
        <color indexed="64"/>
      </left>
      <right style="thin">
        <color indexed="8"/>
      </right>
      <top style="thin">
        <color indexed="64"/>
      </top>
      <bottom/>
      <diagonal/>
    </border>
    <border>
      <left style="thin">
        <color indexed="8"/>
      </left>
      <right style="thin">
        <color indexed="8"/>
      </right>
      <top style="hair">
        <color indexed="8"/>
      </top>
      <bottom/>
      <diagonal/>
    </border>
    <border>
      <left style="thin">
        <color indexed="8"/>
      </left>
      <right style="thin">
        <color indexed="8"/>
      </right>
      <top/>
      <bottom/>
      <diagonal/>
    </border>
    <border>
      <left/>
      <right/>
      <top/>
      <bottom style="thin">
        <color indexed="64"/>
      </bottom>
      <diagonal/>
    </border>
    <border>
      <left style="thin">
        <color indexed="8"/>
      </left>
      <right style="thin">
        <color indexed="8"/>
      </right>
      <top style="hair">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style="thin">
        <color indexed="8"/>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medium">
        <color indexed="64"/>
      </top>
      <bottom style="hair">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medium">
        <color indexed="64"/>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medium">
        <color indexed="64"/>
      </top>
      <bottom/>
      <diagonal/>
    </border>
    <border>
      <left/>
      <right style="thin">
        <color indexed="8"/>
      </right>
      <top/>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thin">
        <color indexed="64"/>
      </left>
      <right/>
      <top style="medium">
        <color indexed="8"/>
      </top>
      <bottom style="thin">
        <color indexed="64"/>
      </bottom>
      <diagonal/>
    </border>
    <border>
      <left/>
      <right/>
      <top style="medium">
        <color indexed="8"/>
      </top>
      <bottom style="thin">
        <color indexed="64"/>
      </bottom>
      <diagonal/>
    </border>
    <border>
      <left/>
      <right style="medium">
        <color indexed="8"/>
      </right>
      <top style="medium">
        <color indexed="8"/>
      </top>
      <bottom style="thin">
        <color indexed="64"/>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8"/>
      </bottom>
      <diagonal/>
    </border>
    <border>
      <left style="medium">
        <color indexed="64"/>
      </left>
      <right style="thin">
        <color indexed="8"/>
      </right>
      <top style="medium">
        <color indexed="8"/>
      </top>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medium">
        <color indexed="8"/>
      </top>
      <bottom style="hair">
        <color indexed="8"/>
      </bottom>
      <diagonal/>
    </border>
    <border>
      <left style="thin">
        <color indexed="8"/>
      </left>
      <right style="medium">
        <color indexed="64"/>
      </right>
      <top style="medium">
        <color indexed="8"/>
      </top>
      <bottom style="hair">
        <color indexed="8"/>
      </bottom>
      <diagonal/>
    </border>
    <border>
      <left style="thin">
        <color indexed="8"/>
      </left>
      <right style="medium">
        <color indexed="64"/>
      </right>
      <top style="hair">
        <color indexed="8"/>
      </top>
      <bottom style="medium">
        <color indexed="64"/>
      </bottom>
      <diagonal/>
    </border>
    <border>
      <left style="thin">
        <color indexed="8"/>
      </left>
      <right style="medium">
        <color indexed="64"/>
      </right>
      <top style="medium">
        <color indexed="64"/>
      </top>
      <bottom style="hair">
        <color indexed="8"/>
      </bottom>
      <diagonal/>
    </border>
    <border>
      <left style="thin">
        <color indexed="8"/>
      </left>
      <right style="medium">
        <color indexed="64"/>
      </right>
      <top style="hair">
        <color indexed="8"/>
      </top>
      <bottom style="hair">
        <color indexed="8"/>
      </bottom>
      <diagonal/>
    </border>
  </borders>
  <cellStyleXfs count="7">
    <xf numFmtId="0" fontId="0" fillId="0" borderId="0"/>
    <xf numFmtId="0" fontId="1" fillId="0" borderId="0"/>
    <xf numFmtId="0" fontId="3" fillId="0" borderId="0"/>
    <xf numFmtId="0" fontId="1" fillId="0" borderId="0"/>
    <xf numFmtId="0" fontId="7" fillId="0" borderId="0"/>
    <xf numFmtId="9" fontId="3" fillId="0" borderId="0" applyFont="0" applyFill="0" applyBorder="0" applyAlignment="0" applyProtection="0"/>
    <xf numFmtId="168" fontId="13" fillId="0" borderId="0" applyFill="0" applyBorder="0" applyAlignment="0" applyProtection="0"/>
  </cellStyleXfs>
  <cellXfs count="124">
    <xf numFmtId="0" fontId="0" fillId="0" borderId="0" xfId="0"/>
    <xf numFmtId="3" fontId="5" fillId="0" borderId="5" xfId="1" applyNumberFormat="1" applyFont="1" applyBorder="1" applyAlignment="1" applyProtection="1">
      <alignment horizontal="center" vertical="center"/>
      <protection locked="0" hidden="1"/>
    </xf>
    <xf numFmtId="168" fontId="5" fillId="0" borderId="5" xfId="6" applyFont="1" applyFill="1" applyBorder="1" applyAlignment="1" applyProtection="1">
      <alignment horizontal="center" vertical="center"/>
      <protection locked="0" hidden="1"/>
    </xf>
    <xf numFmtId="0" fontId="2" fillId="0" borderId="0" xfId="1" applyFont="1" applyAlignment="1" applyProtection="1">
      <alignment horizontal="center" vertical="center"/>
      <protection locked="0" hidden="1"/>
    </xf>
    <xf numFmtId="0" fontId="5" fillId="0" borderId="5" xfId="1" applyFont="1" applyBorder="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5" fillId="0" borderId="0" xfId="1" applyFont="1" applyAlignment="1" applyProtection="1">
      <alignment horizontal="center" wrapText="1"/>
      <protection locked="0" hidden="1"/>
    </xf>
    <xf numFmtId="0" fontId="4" fillId="0" borderId="0" xfId="2" applyFont="1" applyProtection="1">
      <protection locked="0" hidden="1"/>
    </xf>
    <xf numFmtId="0" fontId="3" fillId="0" borderId="0" xfId="2" applyProtection="1">
      <protection locked="0" hidden="1"/>
    </xf>
    <xf numFmtId="0" fontId="8" fillId="0" borderId="0" xfId="1" applyFont="1" applyAlignment="1" applyProtection="1">
      <alignment horizontal="center" vertical="center"/>
      <protection locked="0" hidden="1"/>
    </xf>
    <xf numFmtId="0" fontId="5" fillId="0" borderId="0" xfId="1" applyFont="1" applyAlignment="1" applyProtection="1">
      <alignment horizontal="center" vertical="center" wrapText="1"/>
      <protection locked="0" hidden="1"/>
    </xf>
    <xf numFmtId="0" fontId="2" fillId="0" borderId="0" xfId="1" applyFont="1" applyAlignment="1" applyProtection="1">
      <alignment vertical="center"/>
      <protection locked="0" hidden="1"/>
    </xf>
    <xf numFmtId="0" fontId="15"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0" fontId="14" fillId="0" borderId="0" xfId="1" applyFont="1" applyAlignment="1" applyProtection="1">
      <alignment vertical="center" wrapText="1"/>
      <protection locked="0" hidden="1"/>
    </xf>
    <xf numFmtId="0" fontId="5" fillId="0" borderId="0" xfId="1" applyFont="1" applyAlignment="1" applyProtection="1">
      <alignment vertical="center" wrapText="1"/>
      <protection locked="0" hidden="1"/>
    </xf>
    <xf numFmtId="0" fontId="12" fillId="0" borderId="0" xfId="1" applyFont="1" applyAlignment="1" applyProtection="1">
      <alignment vertical="center" wrapText="1"/>
      <protection locked="0" hidden="1"/>
    </xf>
    <xf numFmtId="0" fontId="2" fillId="0" borderId="0" xfId="1" applyFont="1" applyAlignment="1" applyProtection="1">
      <alignment vertical="center" wrapText="1"/>
      <protection locked="0" hidden="1"/>
    </xf>
    <xf numFmtId="3" fontId="2" fillId="0" borderId="0" xfId="1" applyNumberFormat="1" applyFont="1" applyAlignment="1" applyProtection="1">
      <alignment horizontal="center" vertical="center"/>
      <protection locked="0" hidden="1"/>
    </xf>
    <xf numFmtId="166" fontId="5" fillId="3" borderId="43" xfId="4" applyNumberFormat="1" applyFont="1" applyFill="1" applyBorder="1" applyAlignment="1" applyProtection="1">
      <alignment horizontal="center" vertical="center"/>
      <protection locked="0" hidden="1"/>
    </xf>
    <xf numFmtId="166" fontId="5" fillId="3" borderId="44" xfId="4" applyNumberFormat="1" applyFont="1" applyFill="1" applyBorder="1" applyAlignment="1" applyProtection="1">
      <alignment horizontal="center" vertical="center"/>
      <protection locked="0" hidden="1"/>
    </xf>
    <xf numFmtId="0" fontId="5" fillId="3" borderId="46" xfId="1" applyFont="1" applyFill="1" applyBorder="1" applyAlignment="1" applyProtection="1">
      <alignment horizontal="center" vertical="center"/>
      <protection locked="0" hidden="1"/>
    </xf>
    <xf numFmtId="3" fontId="2" fillId="4" borderId="47" xfId="1" applyNumberFormat="1" applyFont="1" applyFill="1" applyBorder="1" applyAlignment="1" applyProtection="1">
      <alignment horizontal="right" vertical="center"/>
      <protection locked="0" hidden="1"/>
    </xf>
    <xf numFmtId="3" fontId="2" fillId="4" borderId="48" xfId="1" applyNumberFormat="1" applyFont="1" applyFill="1" applyBorder="1" applyAlignment="1" applyProtection="1">
      <alignment horizontal="right" vertical="center"/>
      <protection locked="0" hidden="1"/>
    </xf>
    <xf numFmtId="0" fontId="5" fillId="3" borderId="27" xfId="1" applyFont="1" applyFill="1" applyBorder="1" applyAlignment="1" applyProtection="1">
      <alignment horizontal="center" vertical="center"/>
      <protection locked="0" hidden="1"/>
    </xf>
    <xf numFmtId="3" fontId="2" fillId="0" borderId="26" xfId="1" applyNumberFormat="1" applyFont="1" applyBorder="1" applyAlignment="1" applyProtection="1">
      <alignment horizontal="right" vertical="center"/>
      <protection locked="0" hidden="1"/>
    </xf>
    <xf numFmtId="3" fontId="2" fillId="0" borderId="49" xfId="1" applyNumberFormat="1" applyFont="1" applyBorder="1" applyAlignment="1" applyProtection="1">
      <alignment horizontal="right" vertical="center"/>
      <protection locked="0" hidden="1"/>
    </xf>
    <xf numFmtId="0" fontId="6" fillId="3" borderId="31" xfId="1" applyFont="1" applyFill="1" applyBorder="1" applyAlignment="1" applyProtection="1">
      <alignment horizontal="center" vertical="center"/>
      <protection locked="0" hidden="1"/>
    </xf>
    <xf numFmtId="3" fontId="2" fillId="0" borderId="30" xfId="1" applyNumberFormat="1" applyFont="1" applyBorder="1" applyAlignment="1" applyProtection="1">
      <alignment horizontal="right" vertical="center"/>
      <protection locked="0" hidden="1"/>
    </xf>
    <xf numFmtId="3" fontId="2" fillId="0" borderId="50" xfId="1" applyNumberFormat="1" applyFont="1" applyBorder="1" applyAlignment="1" applyProtection="1">
      <alignment horizontal="right" vertical="center"/>
      <protection locked="0" hidden="1"/>
    </xf>
    <xf numFmtId="0" fontId="6" fillId="3" borderId="5" xfId="1" applyFont="1" applyFill="1" applyBorder="1" applyAlignment="1" applyProtection="1">
      <alignment horizontal="center" vertical="center"/>
      <protection locked="0" hidden="1"/>
    </xf>
    <xf numFmtId="3" fontId="2" fillId="0" borderId="6" xfId="1" applyNumberFormat="1" applyFont="1" applyBorder="1" applyAlignment="1" applyProtection="1">
      <alignment horizontal="right" vertical="center"/>
      <protection locked="0" hidden="1"/>
    </xf>
    <xf numFmtId="3" fontId="2" fillId="0" borderId="51" xfId="1" applyNumberFormat="1" applyFont="1" applyBorder="1" applyAlignment="1" applyProtection="1">
      <alignment horizontal="right" vertical="center"/>
      <protection locked="0" hidden="1"/>
    </xf>
    <xf numFmtId="0" fontId="10" fillId="0" borderId="0" xfId="1" applyFont="1" applyAlignment="1" applyProtection="1">
      <alignment horizontal="right" vertical="center"/>
      <protection locked="0" hidden="1"/>
    </xf>
    <xf numFmtId="0" fontId="2" fillId="0" borderId="0" xfId="1" applyFont="1" applyAlignment="1" applyProtection="1">
      <alignment horizontal="left" vertical="center"/>
      <protection locked="0" hidden="1"/>
    </xf>
    <xf numFmtId="14" fontId="9" fillId="0" borderId="0" xfId="1" applyNumberFormat="1" applyFont="1" applyAlignment="1" applyProtection="1">
      <alignment horizontal="center" vertical="center"/>
      <protection locked="0" hidden="1"/>
    </xf>
    <xf numFmtId="166" fontId="6" fillId="3" borderId="10" xfId="4" applyNumberFormat="1" applyFont="1" applyFill="1" applyBorder="1" applyAlignment="1" applyProtection="1">
      <alignment horizontal="center" vertical="center"/>
      <protection locked="0" hidden="1"/>
    </xf>
    <xf numFmtId="3" fontId="2" fillId="4" borderId="9" xfId="1" applyNumberFormat="1" applyFont="1" applyFill="1" applyBorder="1" applyAlignment="1" applyProtection="1">
      <alignment horizontal="center" vertical="center"/>
      <protection locked="0" hidden="1"/>
    </xf>
    <xf numFmtId="3" fontId="2" fillId="0" borderId="4" xfId="1" applyNumberFormat="1" applyFont="1" applyBorder="1" applyAlignment="1" applyProtection="1">
      <alignment horizontal="center" vertical="center"/>
      <protection locked="0" hidden="1"/>
    </xf>
    <xf numFmtId="3" fontId="2" fillId="0" borderId="7" xfId="1" applyNumberFormat="1" applyFont="1" applyBorder="1" applyAlignment="1" applyProtection="1">
      <alignment horizontal="center" vertical="center"/>
      <protection locked="0" hidden="1"/>
    </xf>
    <xf numFmtId="3" fontId="2" fillId="0" borderId="6" xfId="1" applyNumberFormat="1" applyFont="1" applyBorder="1" applyAlignment="1" applyProtection="1">
      <alignment horizontal="center" vertical="center"/>
      <protection locked="0" hidden="1"/>
    </xf>
    <xf numFmtId="9" fontId="2" fillId="4" borderId="9" xfId="5" applyFont="1" applyFill="1" applyBorder="1" applyAlignment="1" applyProtection="1">
      <alignment horizontal="center" vertical="center"/>
      <protection locked="0" hidden="1"/>
    </xf>
    <xf numFmtId="9" fontId="2" fillId="0" borderId="4" xfId="5" applyFont="1" applyFill="1" applyBorder="1" applyAlignment="1" applyProtection="1">
      <alignment horizontal="center" vertical="center"/>
      <protection locked="0" hidden="1"/>
    </xf>
    <xf numFmtId="9" fontId="2" fillId="0" borderId="7" xfId="5" applyFont="1" applyFill="1" applyBorder="1" applyAlignment="1" applyProtection="1">
      <alignment horizontal="center" vertical="center"/>
      <protection locked="0" hidden="1"/>
    </xf>
    <xf numFmtId="9" fontId="2" fillId="0" borderId="6" xfId="5" applyFont="1" applyFill="1" applyBorder="1" applyAlignment="1" applyProtection="1">
      <alignment horizontal="center" vertical="center"/>
      <protection locked="0" hidden="1"/>
    </xf>
    <xf numFmtId="167" fontId="2" fillId="0" borderId="0" xfId="5" applyNumberFormat="1" applyFont="1" applyFill="1" applyBorder="1" applyAlignment="1" applyProtection="1">
      <alignment horizontal="center" vertical="center"/>
      <protection locked="0" hidden="1"/>
    </xf>
    <xf numFmtId="3" fontId="2" fillId="2" borderId="11" xfId="1" applyNumberFormat="1" applyFont="1" applyFill="1" applyBorder="1" applyAlignment="1" applyProtection="1">
      <alignment horizontal="center" vertical="center" wrapText="1"/>
      <protection locked="0" hidden="1"/>
    </xf>
    <xf numFmtId="3" fontId="2" fillId="2" borderId="3" xfId="1" applyNumberFormat="1" applyFont="1" applyFill="1" applyBorder="1" applyAlignment="1" applyProtection="1">
      <alignment horizontal="center" vertical="center" wrapText="1"/>
      <protection locked="0" hidden="1"/>
    </xf>
    <xf numFmtId="0" fontId="6" fillId="5" borderId="10" xfId="1" applyFont="1" applyFill="1" applyBorder="1" applyAlignment="1" applyProtection="1">
      <alignment horizontal="center" vertical="center"/>
      <protection locked="0" hidden="1"/>
    </xf>
    <xf numFmtId="0" fontId="2" fillId="0" borderId="9" xfId="1" applyFont="1" applyBorder="1" applyAlignment="1" applyProtection="1">
      <alignment horizontal="center" vertical="center"/>
      <protection locked="0" hidden="1"/>
    </xf>
    <xf numFmtId="164" fontId="2" fillId="0" borderId="9" xfId="1" applyNumberFormat="1" applyFont="1" applyBorder="1" applyAlignment="1" applyProtection="1">
      <alignment horizontal="center" vertical="center"/>
      <protection locked="0" hidden="1"/>
    </xf>
    <xf numFmtId="3" fontId="2" fillId="0" borderId="9" xfId="1" applyNumberFormat="1" applyFont="1" applyBorder="1" applyAlignment="1" applyProtection="1">
      <alignment horizontal="center" vertical="center"/>
      <protection locked="0" hidden="1"/>
    </xf>
    <xf numFmtId="4" fontId="2" fillId="0" borderId="9" xfId="1" applyNumberFormat="1" applyFont="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2" fillId="0" borderId="23" xfId="1" applyFont="1" applyBorder="1" applyAlignment="1" applyProtection="1">
      <alignment horizontal="center" vertical="center"/>
      <protection locked="0" hidden="1"/>
    </xf>
    <xf numFmtId="164" fontId="2" fillId="0" borderId="23" xfId="1" applyNumberFormat="1" applyFont="1" applyBorder="1" applyAlignment="1" applyProtection="1">
      <alignment horizontal="center" vertical="center"/>
      <protection locked="0" hidden="1"/>
    </xf>
    <xf numFmtId="3" fontId="2" fillId="0" borderId="23" xfId="1" applyNumberFormat="1" applyFont="1" applyBorder="1" applyAlignment="1" applyProtection="1">
      <alignment horizontal="center" vertical="center"/>
      <protection locked="0" hidden="1"/>
    </xf>
    <xf numFmtId="4" fontId="2" fillId="0" borderId="23" xfId="1" applyNumberFormat="1" applyFont="1" applyBorder="1" applyAlignment="1" applyProtection="1">
      <alignment horizontal="center" vertical="center"/>
      <protection locked="0" hidden="1"/>
    </xf>
    <xf numFmtId="0" fontId="6" fillId="5" borderId="21" xfId="1" applyFont="1" applyFill="1" applyBorder="1" applyAlignment="1" applyProtection="1">
      <alignment horizontal="center" vertical="center"/>
      <protection locked="0" hidden="1"/>
    </xf>
    <xf numFmtId="0" fontId="2" fillId="0" borderId="20" xfId="1" applyFont="1" applyBorder="1" applyAlignment="1" applyProtection="1">
      <alignment horizontal="center" vertical="center"/>
      <protection locked="0" hidden="1"/>
    </xf>
    <xf numFmtId="164" fontId="2" fillId="0" borderId="20" xfId="1" applyNumberFormat="1" applyFont="1" applyBorder="1" applyAlignment="1" applyProtection="1">
      <alignment horizontal="center" vertical="center"/>
      <protection locked="0" hidden="1"/>
    </xf>
    <xf numFmtId="3" fontId="2" fillId="0" borderId="20" xfId="1" applyNumberFormat="1" applyFont="1" applyBorder="1" applyAlignment="1" applyProtection="1">
      <alignment horizontal="center" vertical="center"/>
      <protection locked="0" hidden="1"/>
    </xf>
    <xf numFmtId="4" fontId="2" fillId="0" borderId="20" xfId="1" applyNumberFormat="1" applyFont="1" applyBorder="1" applyAlignment="1" applyProtection="1">
      <alignment horizontal="center" vertical="center"/>
      <protection locked="0" hidden="1"/>
    </xf>
    <xf numFmtId="4" fontId="2" fillId="0" borderId="19" xfId="1" applyNumberFormat="1" applyFont="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2" fillId="0" borderId="6" xfId="1" applyFont="1" applyBorder="1" applyAlignment="1" applyProtection="1">
      <alignment horizontal="center" vertical="center"/>
      <protection locked="0" hidden="1"/>
    </xf>
    <xf numFmtId="164" fontId="2" fillId="0" borderId="6" xfId="1" applyNumberFormat="1" applyFont="1" applyBorder="1" applyAlignment="1" applyProtection="1">
      <alignment horizontal="center" vertical="center"/>
      <protection locked="0" hidden="1"/>
    </xf>
    <xf numFmtId="4" fontId="2" fillId="0" borderId="6" xfId="1" applyNumberFormat="1" applyFont="1" applyBorder="1" applyAlignment="1" applyProtection="1">
      <alignment horizontal="center" vertical="center"/>
      <protection locked="0" hidden="1"/>
    </xf>
    <xf numFmtId="4" fontId="2" fillId="0" borderId="17" xfId="1" applyNumberFormat="1" applyFont="1" applyBorder="1" applyAlignment="1" applyProtection="1">
      <alignment horizontal="center" vertical="center"/>
      <protection locked="0" hidden="1"/>
    </xf>
    <xf numFmtId="0" fontId="6" fillId="5" borderId="15" xfId="1" applyFont="1" applyFill="1" applyBorder="1" applyAlignment="1" applyProtection="1">
      <alignment horizontal="center" vertical="center"/>
      <protection locked="0" hidden="1"/>
    </xf>
    <xf numFmtId="0" fontId="2" fillId="0" borderId="14" xfId="1" applyFont="1" applyBorder="1" applyAlignment="1" applyProtection="1">
      <alignment horizontal="center" vertical="center"/>
      <protection locked="0" hidden="1"/>
    </xf>
    <xf numFmtId="164" fontId="2" fillId="0" borderId="14" xfId="1" applyNumberFormat="1" applyFont="1" applyBorder="1" applyAlignment="1" applyProtection="1">
      <alignment horizontal="center" vertical="center"/>
      <protection locked="0" hidden="1"/>
    </xf>
    <xf numFmtId="3" fontId="2" fillId="0" borderId="14" xfId="1" applyNumberFormat="1" applyFont="1" applyBorder="1" applyAlignment="1" applyProtection="1">
      <alignment horizontal="center" vertical="center"/>
      <protection locked="0" hidden="1"/>
    </xf>
    <xf numFmtId="4" fontId="2" fillId="0" borderId="14" xfId="1" applyNumberFormat="1" applyFont="1" applyBorder="1" applyAlignment="1" applyProtection="1">
      <alignment horizontal="center" vertical="center"/>
      <protection locked="0" hidden="1"/>
    </xf>
    <xf numFmtId="4" fontId="2" fillId="0" borderId="13" xfId="1" applyNumberFormat="1" applyFont="1" applyBorder="1" applyAlignment="1" applyProtection="1">
      <alignment horizontal="center" vertical="center"/>
      <protection locked="0" hidden="1"/>
    </xf>
    <xf numFmtId="0" fontId="2" fillId="0" borderId="7" xfId="1" applyFont="1" applyBorder="1" applyAlignment="1" applyProtection="1">
      <alignment horizontal="center" vertical="center"/>
      <protection locked="0" hidden="1"/>
    </xf>
    <xf numFmtId="164" fontId="2" fillId="0" borderId="7" xfId="1" applyNumberFormat="1" applyFont="1" applyBorder="1" applyAlignment="1" applyProtection="1">
      <alignment horizontal="center" vertical="center"/>
      <protection locked="0" hidden="1"/>
    </xf>
    <xf numFmtId="4" fontId="2" fillId="0" borderId="7" xfId="1" applyNumberFormat="1" applyFont="1" applyBorder="1" applyAlignment="1" applyProtection="1">
      <alignment horizontal="center" vertical="center"/>
      <protection locked="0" hidden="1"/>
    </xf>
    <xf numFmtId="0" fontId="2" fillId="0" borderId="4" xfId="1" applyFont="1" applyBorder="1" applyAlignment="1" applyProtection="1">
      <alignment horizontal="center" vertical="center"/>
      <protection locked="0" hidden="1"/>
    </xf>
    <xf numFmtId="164" fontId="2" fillId="0" borderId="4" xfId="1" applyNumberFormat="1" applyFont="1" applyBorder="1" applyAlignment="1" applyProtection="1">
      <alignment horizontal="center" vertical="center"/>
      <protection locked="0" hidden="1"/>
    </xf>
    <xf numFmtId="4" fontId="2" fillId="0" borderId="4" xfId="1" applyNumberFormat="1" applyFont="1" applyBorder="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3" fontId="2" fillId="4" borderId="9" xfId="3" applyNumberFormat="1" applyFont="1" applyFill="1" applyBorder="1" applyAlignment="1" applyProtection="1">
      <alignment horizontal="center" vertical="center"/>
      <protection locked="0" hidden="1"/>
    </xf>
    <xf numFmtId="3" fontId="2" fillId="0" borderId="4" xfId="3" applyNumberFormat="1" applyFont="1" applyBorder="1" applyAlignment="1" applyProtection="1">
      <alignment horizontal="center" vertical="center"/>
      <protection locked="0" hidden="1"/>
    </xf>
    <xf numFmtId="3" fontId="2" fillId="0" borderId="7" xfId="3" applyNumberFormat="1" applyFont="1" applyBorder="1" applyAlignment="1" applyProtection="1">
      <alignment horizontal="center" vertical="center"/>
      <protection locked="0" hidden="1"/>
    </xf>
    <xf numFmtId="3" fontId="2" fillId="0" borderId="6" xfId="3" applyNumberFormat="1" applyFont="1" applyBorder="1" applyAlignment="1" applyProtection="1">
      <alignment horizontal="center" vertical="center"/>
      <protection locked="0" hidden="1"/>
    </xf>
    <xf numFmtId="164" fontId="4" fillId="0" borderId="1" xfId="2" applyNumberFormat="1" applyFont="1" applyBorder="1" applyAlignment="1" applyProtection="1">
      <alignment horizontal="center" vertical="center"/>
      <protection locked="0" hidden="1"/>
    </xf>
    <xf numFmtId="4" fontId="4" fillId="0" borderId="1" xfId="2" applyNumberFormat="1" applyFont="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0" fontId="4" fillId="2" borderId="3" xfId="2" applyFont="1" applyFill="1" applyBorder="1" applyAlignment="1" applyProtection="1">
      <alignment horizontal="center" vertical="center" wrapText="1"/>
      <protection locked="0" hidden="1"/>
    </xf>
    <xf numFmtId="0" fontId="4" fillId="2" borderId="2" xfId="2" applyFont="1" applyFill="1" applyBorder="1" applyAlignment="1" applyProtection="1">
      <alignment horizontal="center" vertical="center" wrapText="1"/>
      <protection locked="0" hidden="1"/>
    </xf>
    <xf numFmtId="0" fontId="6" fillId="5" borderId="22" xfId="1" applyFont="1" applyFill="1" applyBorder="1" applyAlignment="1" applyProtection="1">
      <alignment horizontal="center" vertical="center"/>
      <protection locked="0" hidden="1"/>
    </xf>
    <xf numFmtId="0" fontId="6" fillId="5" borderId="18" xfId="1" applyFont="1" applyFill="1" applyBorder="1" applyAlignment="1" applyProtection="1">
      <alignment horizontal="center" vertical="center"/>
      <protection locked="0" hidden="1"/>
    </xf>
    <xf numFmtId="0" fontId="6" fillId="5" borderId="16" xfId="1" applyFont="1" applyFill="1" applyBorder="1" applyAlignment="1" applyProtection="1">
      <alignment horizontal="center" vertical="center"/>
      <protection locked="0" hidden="1"/>
    </xf>
    <xf numFmtId="0" fontId="16" fillId="0" borderId="0" xfId="1" applyFont="1" applyAlignment="1" applyProtection="1">
      <alignment horizontal="center" vertical="center" wrapText="1"/>
      <protection locked="0" hidden="1"/>
    </xf>
    <xf numFmtId="0" fontId="14" fillId="0" borderId="0" xfId="1" applyFont="1" applyAlignment="1" applyProtection="1">
      <alignment horizontal="center" vertical="center" wrapText="1"/>
      <protection locked="0" hidden="1"/>
    </xf>
    <xf numFmtId="0" fontId="5" fillId="3" borderId="38" xfId="4" applyFont="1" applyFill="1" applyBorder="1" applyAlignment="1" applyProtection="1">
      <alignment horizontal="center" vertical="center"/>
      <protection locked="0" hidden="1"/>
    </xf>
    <xf numFmtId="0" fontId="5" fillId="3" borderId="39" xfId="4" applyFont="1" applyFill="1" applyBorder="1" applyAlignment="1" applyProtection="1">
      <alignment horizontal="center" vertical="center"/>
      <protection locked="0" hidden="1"/>
    </xf>
    <xf numFmtId="0" fontId="5" fillId="3" borderId="40" xfId="4" applyFont="1" applyFill="1" applyBorder="1" applyAlignment="1" applyProtection="1">
      <alignment horizontal="center" vertical="center"/>
      <protection locked="0" hidden="1"/>
    </xf>
    <xf numFmtId="166" fontId="6" fillId="3" borderId="5" xfId="4" applyNumberFormat="1" applyFont="1" applyFill="1" applyBorder="1" applyAlignment="1" applyProtection="1">
      <alignment horizontal="center" vertical="center" wrapText="1"/>
      <protection locked="0" hidden="1"/>
    </xf>
    <xf numFmtId="0" fontId="6" fillId="3" borderId="12" xfId="4" applyFont="1" applyFill="1" applyBorder="1" applyAlignment="1" applyProtection="1">
      <alignment horizontal="center" vertical="center" wrapText="1"/>
      <protection locked="0" hidden="1"/>
    </xf>
    <xf numFmtId="0" fontId="6" fillId="3" borderId="5" xfId="4" applyFont="1" applyFill="1" applyBorder="1" applyAlignment="1" applyProtection="1">
      <alignment horizontal="center" vertical="center" wrapText="1"/>
      <protection locked="0" hidden="1"/>
    </xf>
    <xf numFmtId="0" fontId="6" fillId="3" borderId="11" xfId="4" applyFont="1" applyFill="1" applyBorder="1" applyAlignment="1" applyProtection="1">
      <alignment horizontal="center" vertical="center"/>
      <protection locked="0" hidden="1"/>
    </xf>
    <xf numFmtId="0" fontId="6" fillId="3" borderId="8" xfId="3" applyFont="1" applyFill="1" applyBorder="1" applyAlignment="1" applyProtection="1">
      <alignment horizontal="center" vertical="center"/>
      <protection locked="0" hidden="1"/>
    </xf>
    <xf numFmtId="0" fontId="6" fillId="5" borderId="24" xfId="1" applyFont="1" applyFill="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6" fillId="5" borderId="10" xfId="1" applyFont="1" applyFill="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6" fillId="3" borderId="8" xfId="1" applyFont="1" applyFill="1" applyBorder="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0" fontId="5" fillId="0" borderId="25" xfId="1" applyFont="1" applyBorder="1" applyAlignment="1" applyProtection="1">
      <alignment horizontal="left" vertical="center"/>
      <protection locked="0" hidden="1"/>
    </xf>
    <xf numFmtId="0" fontId="5" fillId="3" borderId="45" xfId="1" applyFont="1" applyFill="1" applyBorder="1" applyAlignment="1" applyProtection="1">
      <alignment horizontal="center" vertical="center"/>
      <protection locked="0" hidden="1"/>
    </xf>
    <xf numFmtId="0" fontId="5" fillId="3" borderId="28" xfId="1" applyFont="1" applyFill="1" applyBorder="1" applyAlignment="1" applyProtection="1">
      <alignment horizontal="center" vertical="center"/>
      <protection locked="0" hidden="1"/>
    </xf>
    <xf numFmtId="0" fontId="6" fillId="3" borderId="34" xfId="1" applyFont="1" applyFill="1" applyBorder="1" applyAlignment="1" applyProtection="1">
      <alignment horizontal="center" vertical="center"/>
      <protection locked="0" hidden="1"/>
    </xf>
    <xf numFmtId="0" fontId="6" fillId="3" borderId="33" xfId="1" applyFont="1" applyFill="1" applyBorder="1" applyAlignment="1" applyProtection="1">
      <alignment horizontal="center" vertical="center"/>
      <protection locked="0" hidden="1"/>
    </xf>
    <xf numFmtId="0" fontId="6" fillId="3" borderId="32" xfId="1" applyFont="1" applyFill="1" applyBorder="1" applyAlignment="1" applyProtection="1">
      <alignment horizontal="center" vertical="center"/>
      <protection locked="0" hidden="1"/>
    </xf>
    <xf numFmtId="0" fontId="6" fillId="3" borderId="29" xfId="1" applyFont="1" applyFill="1" applyBorder="1" applyAlignment="1" applyProtection="1">
      <alignment horizontal="center" vertical="center"/>
      <protection locked="0" hidden="1"/>
    </xf>
    <xf numFmtId="0" fontId="11" fillId="0" borderId="0" xfId="1" applyFont="1" applyAlignment="1" applyProtection="1">
      <alignment horizontal="right" vertical="center"/>
      <protection locked="0" hidden="1"/>
    </xf>
    <xf numFmtId="0" fontId="11" fillId="0" borderId="35" xfId="1" applyFont="1" applyBorder="1" applyAlignment="1" applyProtection="1">
      <alignment horizontal="right" vertical="center"/>
      <protection locked="0" hidden="1"/>
    </xf>
    <xf numFmtId="166" fontId="5" fillId="3" borderId="36" xfId="4" applyNumberFormat="1" applyFont="1" applyFill="1" applyBorder="1" applyAlignment="1" applyProtection="1">
      <alignment horizontal="center" vertical="center" wrapText="1"/>
      <protection locked="0" hidden="1"/>
    </xf>
    <xf numFmtId="166" fontId="5" fillId="3" borderId="41" xfId="4" applyNumberFormat="1" applyFont="1" applyFill="1" applyBorder="1" applyAlignment="1" applyProtection="1">
      <alignment horizontal="center" vertical="center" wrapText="1"/>
      <protection locked="0" hidden="1"/>
    </xf>
    <xf numFmtId="0" fontId="5" fillId="3" borderId="37" xfId="4" applyFont="1" applyFill="1" applyBorder="1" applyAlignment="1" applyProtection="1">
      <alignment horizontal="center" vertical="center" wrapText="1"/>
      <protection locked="0" hidden="1"/>
    </xf>
    <xf numFmtId="0" fontId="5" fillId="3" borderId="42" xfId="4" applyFont="1" applyFill="1" applyBorder="1" applyAlignment="1" applyProtection="1">
      <alignment horizontal="center" vertical="center" wrapText="1"/>
      <protection locked="0" hidden="1"/>
    </xf>
  </cellXfs>
  <cellStyles count="7">
    <cellStyle name="Normal" xfId="0" builtinId="0"/>
    <cellStyle name="Normal 2 2 2" xfId="3" xr:uid="{53CCA9AD-D84C-45AB-8639-1C6E0A7DE857}"/>
    <cellStyle name="Normal 2 3" xfId="1" xr:uid="{C9C24938-BD03-4EBD-8F2B-E2280237AB68}"/>
    <cellStyle name="Normal 3" xfId="2" xr:uid="{8522B1D3-F924-47E8-B86B-E8F817713276}"/>
    <cellStyle name="Normal_EN442" xfId="4" xr:uid="{82A7536E-E489-463A-8E31-342BCCB3C073}"/>
    <cellStyle name="Percent 3" xfId="5" xr:uid="{109F86EA-5E4F-4ECB-ADD2-64CF2EBB6D96}"/>
    <cellStyle name="Percent 4 2" xfId="6" xr:uid="{CC7D07F2-CD01-47B9-8BE2-560085E5D051}"/>
  </cellStyles>
  <dxfs count="8">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rgb="FFFF6969"/>
        </patternFill>
      </fill>
    </dxf>
    <dxf>
      <font>
        <b val="0"/>
        <condense val="0"/>
        <extend val="0"/>
        <color indexed="9"/>
      </font>
      <fill>
        <patternFill patternType="solid">
          <fgColor indexed="26"/>
          <bgColor indexe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19</xdr:col>
      <xdr:colOff>55068</xdr:colOff>
      <xdr:row>8</xdr:row>
      <xdr:rowOff>120823</xdr:rowOff>
    </xdr:from>
    <xdr:ext cx="1085851" cy="417872"/>
    <xdr:pic>
      <xdr:nvPicPr>
        <xdr:cNvPr id="2" name="Picture 6" descr="G:\Desktop\EN 16430.jpg">
          <a:extLst>
            <a:ext uri="{FF2B5EF4-FFF2-40B4-BE49-F238E27FC236}">
              <a16:creationId xmlns:a16="http://schemas.microsoft.com/office/drawing/2014/main" id="{509B9A5A-A292-4CA1-8840-AECDEAC6C0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9350" y="1913764"/>
          <a:ext cx="1085851" cy="417872"/>
        </a:xfrm>
        <a:prstGeom prst="rect">
          <a:avLst/>
        </a:prstGeom>
        <a:noFill/>
        <a:ln>
          <a:noFill/>
        </a:ln>
      </xdr:spPr>
    </xdr:pic>
    <xdr:clientData/>
  </xdr:oneCellAnchor>
  <xdr:oneCellAnchor>
    <xdr:from>
      <xdr:col>1</xdr:col>
      <xdr:colOff>53440</xdr:colOff>
      <xdr:row>1</xdr:row>
      <xdr:rowOff>59004</xdr:rowOff>
    </xdr:from>
    <xdr:ext cx="4150894" cy="2161682"/>
    <xdr:pic>
      <xdr:nvPicPr>
        <xdr:cNvPr id="3" name="Picture 2">
          <a:extLst>
            <a:ext uri="{FF2B5EF4-FFF2-40B4-BE49-F238E27FC236}">
              <a16:creationId xmlns:a16="http://schemas.microsoft.com/office/drawing/2014/main" id="{562B620C-F498-4600-8D41-5D1903AAA1DB}"/>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086" t="5792" r="3245" b="9266"/>
        <a:stretch/>
      </xdr:blipFill>
      <xdr:spPr bwMode="auto">
        <a:xfrm>
          <a:off x="777340" y="226644"/>
          <a:ext cx="4150894" cy="21616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470007</xdr:colOff>
      <xdr:row>1</xdr:row>
      <xdr:rowOff>52907</xdr:rowOff>
    </xdr:from>
    <xdr:ext cx="3540018" cy="473735"/>
    <xdr:pic>
      <xdr:nvPicPr>
        <xdr:cNvPr id="4" name="Picture 3">
          <a:extLst>
            <a:ext uri="{FF2B5EF4-FFF2-40B4-BE49-F238E27FC236}">
              <a16:creationId xmlns:a16="http://schemas.microsoft.com/office/drawing/2014/main" id="{C6E5A939-C7D4-4FB0-B45A-F68E92EF8A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84907" y="271982"/>
          <a:ext cx="3540018" cy="473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93A1-01CE-4CD2-A403-7117C0DAC266}">
  <dimension ref="A1:AN255"/>
  <sheetViews>
    <sheetView showGridLines="0" showZeros="0" tabSelected="1" zoomScale="85" zoomScaleNormal="85" zoomScaleSheetLayoutView="90" workbookViewId="0">
      <selection activeCell="L29" sqref="L29"/>
    </sheetView>
  </sheetViews>
  <sheetFormatPr defaultColWidth="8.6328125" defaultRowHeight="17.399999999999999" x14ac:dyDescent="0.4"/>
  <cols>
    <col min="1" max="1" width="5.453125" style="3" customWidth="1"/>
    <col min="2" max="3" width="8.90625" style="3" customWidth="1"/>
    <col min="4" max="36" width="5.90625" style="3" customWidth="1"/>
    <col min="37" max="37" width="8.81640625" style="3" bestFit="1" customWidth="1"/>
    <col min="38" max="39" width="8.6328125" style="3"/>
    <col min="40" max="40" width="0" style="3" hidden="1" customWidth="1"/>
    <col min="41" max="256" width="8.6328125" style="3"/>
    <col min="257" max="257" width="9.1796875" style="3" customWidth="1"/>
    <col min="258" max="279" width="9.08984375" style="3" customWidth="1"/>
    <col min="280" max="280" width="7.81640625" style="3" customWidth="1"/>
    <col min="281" max="282" width="9.08984375" style="3" customWidth="1"/>
    <col min="283" max="512" width="8.6328125" style="3"/>
    <col min="513" max="513" width="9.1796875" style="3" customWidth="1"/>
    <col min="514" max="535" width="9.08984375" style="3" customWidth="1"/>
    <col min="536" max="536" width="7.81640625" style="3" customWidth="1"/>
    <col min="537" max="538" width="9.08984375" style="3" customWidth="1"/>
    <col min="539" max="768" width="8.6328125" style="3"/>
    <col min="769" max="769" width="9.1796875" style="3" customWidth="1"/>
    <col min="770" max="791" width="9.08984375" style="3" customWidth="1"/>
    <col min="792" max="792" width="7.81640625" style="3" customWidth="1"/>
    <col min="793" max="794" width="9.08984375" style="3" customWidth="1"/>
    <col min="795" max="1024" width="8.6328125" style="3"/>
    <col min="1025" max="1025" width="9.1796875" style="3" customWidth="1"/>
    <col min="1026" max="1047" width="9.08984375" style="3" customWidth="1"/>
    <col min="1048" max="1048" width="7.81640625" style="3" customWidth="1"/>
    <col min="1049" max="1050" width="9.08984375" style="3" customWidth="1"/>
    <col min="1051" max="1280" width="8.6328125" style="3"/>
    <col min="1281" max="1281" width="9.1796875" style="3" customWidth="1"/>
    <col min="1282" max="1303" width="9.08984375" style="3" customWidth="1"/>
    <col min="1304" max="1304" width="7.81640625" style="3" customWidth="1"/>
    <col min="1305" max="1306" width="9.08984375" style="3" customWidth="1"/>
    <col min="1307" max="1536" width="8.6328125" style="3"/>
    <col min="1537" max="1537" width="9.1796875" style="3" customWidth="1"/>
    <col min="1538" max="1559" width="9.08984375" style="3" customWidth="1"/>
    <col min="1560" max="1560" width="7.81640625" style="3" customWidth="1"/>
    <col min="1561" max="1562" width="9.08984375" style="3" customWidth="1"/>
    <col min="1563" max="1792" width="8.6328125" style="3"/>
    <col min="1793" max="1793" width="9.1796875" style="3" customWidth="1"/>
    <col min="1794" max="1815" width="9.08984375" style="3" customWidth="1"/>
    <col min="1816" max="1816" width="7.81640625" style="3" customWidth="1"/>
    <col min="1817" max="1818" width="9.08984375" style="3" customWidth="1"/>
    <col min="1819" max="2048" width="8.6328125" style="3"/>
    <col min="2049" max="2049" width="9.1796875" style="3" customWidth="1"/>
    <col min="2050" max="2071" width="9.08984375" style="3" customWidth="1"/>
    <col min="2072" max="2072" width="7.81640625" style="3" customWidth="1"/>
    <col min="2073" max="2074" width="9.08984375" style="3" customWidth="1"/>
    <col min="2075" max="2304" width="8.6328125" style="3"/>
    <col min="2305" max="2305" width="9.1796875" style="3" customWidth="1"/>
    <col min="2306" max="2327" width="9.08984375" style="3" customWidth="1"/>
    <col min="2328" max="2328" width="7.81640625" style="3" customWidth="1"/>
    <col min="2329" max="2330" width="9.08984375" style="3" customWidth="1"/>
    <col min="2331" max="2560" width="8.6328125" style="3"/>
    <col min="2561" max="2561" width="9.1796875" style="3" customWidth="1"/>
    <col min="2562" max="2583" width="9.08984375" style="3" customWidth="1"/>
    <col min="2584" max="2584" width="7.81640625" style="3" customWidth="1"/>
    <col min="2585" max="2586" width="9.08984375" style="3" customWidth="1"/>
    <col min="2587" max="2816" width="8.6328125" style="3"/>
    <col min="2817" max="2817" width="9.1796875" style="3" customWidth="1"/>
    <col min="2818" max="2839" width="9.08984375" style="3" customWidth="1"/>
    <col min="2840" max="2840" width="7.81640625" style="3" customWidth="1"/>
    <col min="2841" max="2842" width="9.08984375" style="3" customWidth="1"/>
    <col min="2843" max="3072" width="8.6328125" style="3"/>
    <col min="3073" max="3073" width="9.1796875" style="3" customWidth="1"/>
    <col min="3074" max="3095" width="9.08984375" style="3" customWidth="1"/>
    <col min="3096" max="3096" width="7.81640625" style="3" customWidth="1"/>
    <col min="3097" max="3098" width="9.08984375" style="3" customWidth="1"/>
    <col min="3099" max="3328" width="8.6328125" style="3"/>
    <col min="3329" max="3329" width="9.1796875" style="3" customWidth="1"/>
    <col min="3330" max="3351" width="9.08984375" style="3" customWidth="1"/>
    <col min="3352" max="3352" width="7.81640625" style="3" customWidth="1"/>
    <col min="3353" max="3354" width="9.08984375" style="3" customWidth="1"/>
    <col min="3355" max="3584" width="8.6328125" style="3"/>
    <col min="3585" max="3585" width="9.1796875" style="3" customWidth="1"/>
    <col min="3586" max="3607" width="9.08984375" style="3" customWidth="1"/>
    <col min="3608" max="3608" width="7.81640625" style="3" customWidth="1"/>
    <col min="3609" max="3610" width="9.08984375" style="3" customWidth="1"/>
    <col min="3611" max="3840" width="8.6328125" style="3"/>
    <col min="3841" max="3841" width="9.1796875" style="3" customWidth="1"/>
    <col min="3842" max="3863" width="9.08984375" style="3" customWidth="1"/>
    <col min="3864" max="3864" width="7.81640625" style="3" customWidth="1"/>
    <col min="3865" max="3866" width="9.08984375" style="3" customWidth="1"/>
    <col min="3867" max="4096" width="8.6328125" style="3"/>
    <col min="4097" max="4097" width="9.1796875" style="3" customWidth="1"/>
    <col min="4098" max="4119" width="9.08984375" style="3" customWidth="1"/>
    <col min="4120" max="4120" width="7.81640625" style="3" customWidth="1"/>
    <col min="4121" max="4122" width="9.08984375" style="3" customWidth="1"/>
    <col min="4123" max="4352" width="8.6328125" style="3"/>
    <col min="4353" max="4353" width="9.1796875" style="3" customWidth="1"/>
    <col min="4354" max="4375" width="9.08984375" style="3" customWidth="1"/>
    <col min="4376" max="4376" width="7.81640625" style="3" customWidth="1"/>
    <col min="4377" max="4378" width="9.08984375" style="3" customWidth="1"/>
    <col min="4379" max="4608" width="8.6328125" style="3"/>
    <col min="4609" max="4609" width="9.1796875" style="3" customWidth="1"/>
    <col min="4610" max="4631" width="9.08984375" style="3" customWidth="1"/>
    <col min="4632" max="4632" width="7.81640625" style="3" customWidth="1"/>
    <col min="4633" max="4634" width="9.08984375" style="3" customWidth="1"/>
    <col min="4635" max="4864" width="8.6328125" style="3"/>
    <col min="4865" max="4865" width="9.1796875" style="3" customWidth="1"/>
    <col min="4866" max="4887" width="9.08984375" style="3" customWidth="1"/>
    <col min="4888" max="4888" width="7.81640625" style="3" customWidth="1"/>
    <col min="4889" max="4890" width="9.08984375" style="3" customWidth="1"/>
    <col min="4891" max="5120" width="8.6328125" style="3"/>
    <col min="5121" max="5121" width="9.1796875" style="3" customWidth="1"/>
    <col min="5122" max="5143" width="9.08984375" style="3" customWidth="1"/>
    <col min="5144" max="5144" width="7.81640625" style="3" customWidth="1"/>
    <col min="5145" max="5146" width="9.08984375" style="3" customWidth="1"/>
    <col min="5147" max="5376" width="8.6328125" style="3"/>
    <col min="5377" max="5377" width="9.1796875" style="3" customWidth="1"/>
    <col min="5378" max="5399" width="9.08984375" style="3" customWidth="1"/>
    <col min="5400" max="5400" width="7.81640625" style="3" customWidth="1"/>
    <col min="5401" max="5402" width="9.08984375" style="3" customWidth="1"/>
    <col min="5403" max="5632" width="8.6328125" style="3"/>
    <col min="5633" max="5633" width="9.1796875" style="3" customWidth="1"/>
    <col min="5634" max="5655" width="9.08984375" style="3" customWidth="1"/>
    <col min="5656" max="5656" width="7.81640625" style="3" customWidth="1"/>
    <col min="5657" max="5658" width="9.08984375" style="3" customWidth="1"/>
    <col min="5659" max="5888" width="8.6328125" style="3"/>
    <col min="5889" max="5889" width="9.1796875" style="3" customWidth="1"/>
    <col min="5890" max="5911" width="9.08984375" style="3" customWidth="1"/>
    <col min="5912" max="5912" width="7.81640625" style="3" customWidth="1"/>
    <col min="5913" max="5914" width="9.08984375" style="3" customWidth="1"/>
    <col min="5915" max="6144" width="8.6328125" style="3"/>
    <col min="6145" max="6145" width="9.1796875" style="3" customWidth="1"/>
    <col min="6146" max="6167" width="9.08984375" style="3" customWidth="1"/>
    <col min="6168" max="6168" width="7.81640625" style="3" customWidth="1"/>
    <col min="6169" max="6170" width="9.08984375" style="3" customWidth="1"/>
    <col min="6171" max="6400" width="8.6328125" style="3"/>
    <col min="6401" max="6401" width="9.1796875" style="3" customWidth="1"/>
    <col min="6402" max="6423" width="9.08984375" style="3" customWidth="1"/>
    <col min="6424" max="6424" width="7.81640625" style="3" customWidth="1"/>
    <col min="6425" max="6426" width="9.08984375" style="3" customWidth="1"/>
    <col min="6427" max="6656" width="8.6328125" style="3"/>
    <col min="6657" max="6657" width="9.1796875" style="3" customWidth="1"/>
    <col min="6658" max="6679" width="9.08984375" style="3" customWidth="1"/>
    <col min="6680" max="6680" width="7.81640625" style="3" customWidth="1"/>
    <col min="6681" max="6682" width="9.08984375" style="3" customWidth="1"/>
    <col min="6683" max="6912" width="8.6328125" style="3"/>
    <col min="6913" max="6913" width="9.1796875" style="3" customWidth="1"/>
    <col min="6914" max="6935" width="9.08984375" style="3" customWidth="1"/>
    <col min="6936" max="6936" width="7.81640625" style="3" customWidth="1"/>
    <col min="6937" max="6938" width="9.08984375" style="3" customWidth="1"/>
    <col min="6939" max="7168" width="8.6328125" style="3"/>
    <col min="7169" max="7169" width="9.1796875" style="3" customWidth="1"/>
    <col min="7170" max="7191" width="9.08984375" style="3" customWidth="1"/>
    <col min="7192" max="7192" width="7.81640625" style="3" customWidth="1"/>
    <col min="7193" max="7194" width="9.08984375" style="3" customWidth="1"/>
    <col min="7195" max="7424" width="8.6328125" style="3"/>
    <col min="7425" max="7425" width="9.1796875" style="3" customWidth="1"/>
    <col min="7426" max="7447" width="9.08984375" style="3" customWidth="1"/>
    <col min="7448" max="7448" width="7.81640625" style="3" customWidth="1"/>
    <col min="7449" max="7450" width="9.08984375" style="3" customWidth="1"/>
    <col min="7451" max="7680" width="8.6328125" style="3"/>
    <col min="7681" max="7681" width="9.1796875" style="3" customWidth="1"/>
    <col min="7682" max="7703" width="9.08984375" style="3" customWidth="1"/>
    <col min="7704" max="7704" width="7.81640625" style="3" customWidth="1"/>
    <col min="7705" max="7706" width="9.08984375" style="3" customWidth="1"/>
    <col min="7707" max="7936" width="8.6328125" style="3"/>
    <col min="7937" max="7937" width="9.1796875" style="3" customWidth="1"/>
    <col min="7938" max="7959" width="9.08984375" style="3" customWidth="1"/>
    <col min="7960" max="7960" width="7.81640625" style="3" customWidth="1"/>
    <col min="7961" max="7962" width="9.08984375" style="3" customWidth="1"/>
    <col min="7963" max="8192" width="8.6328125" style="3"/>
    <col min="8193" max="8193" width="9.1796875" style="3" customWidth="1"/>
    <col min="8194" max="8215" width="9.08984375" style="3" customWidth="1"/>
    <col min="8216" max="8216" width="7.81640625" style="3" customWidth="1"/>
    <col min="8217" max="8218" width="9.08984375" style="3" customWidth="1"/>
    <col min="8219" max="8448" width="8.6328125" style="3"/>
    <col min="8449" max="8449" width="9.1796875" style="3" customWidth="1"/>
    <col min="8450" max="8471" width="9.08984375" style="3" customWidth="1"/>
    <col min="8472" max="8472" width="7.81640625" style="3" customWidth="1"/>
    <col min="8473" max="8474" width="9.08984375" style="3" customWidth="1"/>
    <col min="8475" max="8704" width="8.6328125" style="3"/>
    <col min="8705" max="8705" width="9.1796875" style="3" customWidth="1"/>
    <col min="8706" max="8727" width="9.08984375" style="3" customWidth="1"/>
    <col min="8728" max="8728" width="7.81640625" style="3" customWidth="1"/>
    <col min="8729" max="8730" width="9.08984375" style="3" customWidth="1"/>
    <col min="8731" max="8960" width="8.6328125" style="3"/>
    <col min="8961" max="8961" width="9.1796875" style="3" customWidth="1"/>
    <col min="8962" max="8983" width="9.08984375" style="3" customWidth="1"/>
    <col min="8984" max="8984" width="7.81640625" style="3" customWidth="1"/>
    <col min="8985" max="8986" width="9.08984375" style="3" customWidth="1"/>
    <col min="8987" max="9216" width="8.6328125" style="3"/>
    <col min="9217" max="9217" width="9.1796875" style="3" customWidth="1"/>
    <col min="9218" max="9239" width="9.08984375" style="3" customWidth="1"/>
    <col min="9240" max="9240" width="7.81640625" style="3" customWidth="1"/>
    <col min="9241" max="9242" width="9.08984375" style="3" customWidth="1"/>
    <col min="9243" max="9472" width="8.6328125" style="3"/>
    <col min="9473" max="9473" width="9.1796875" style="3" customWidth="1"/>
    <col min="9474" max="9495" width="9.08984375" style="3" customWidth="1"/>
    <col min="9496" max="9496" width="7.81640625" style="3" customWidth="1"/>
    <col min="9497" max="9498" width="9.08984375" style="3" customWidth="1"/>
    <col min="9499" max="9728" width="8.6328125" style="3"/>
    <col min="9729" max="9729" width="9.1796875" style="3" customWidth="1"/>
    <col min="9730" max="9751" width="9.08984375" style="3" customWidth="1"/>
    <col min="9752" max="9752" width="7.81640625" style="3" customWidth="1"/>
    <col min="9753" max="9754" width="9.08984375" style="3" customWidth="1"/>
    <col min="9755" max="9984" width="8.6328125" style="3"/>
    <col min="9985" max="9985" width="9.1796875" style="3" customWidth="1"/>
    <col min="9986" max="10007" width="9.08984375" style="3" customWidth="1"/>
    <col min="10008" max="10008" width="7.81640625" style="3" customWidth="1"/>
    <col min="10009" max="10010" width="9.08984375" style="3" customWidth="1"/>
    <col min="10011" max="10240" width="8.6328125" style="3"/>
    <col min="10241" max="10241" width="9.1796875" style="3" customWidth="1"/>
    <col min="10242" max="10263" width="9.08984375" style="3" customWidth="1"/>
    <col min="10264" max="10264" width="7.81640625" style="3" customWidth="1"/>
    <col min="10265" max="10266" width="9.08984375" style="3" customWidth="1"/>
    <col min="10267" max="10496" width="8.6328125" style="3"/>
    <col min="10497" max="10497" width="9.1796875" style="3" customWidth="1"/>
    <col min="10498" max="10519" width="9.08984375" style="3" customWidth="1"/>
    <col min="10520" max="10520" width="7.81640625" style="3" customWidth="1"/>
    <col min="10521" max="10522" width="9.08984375" style="3" customWidth="1"/>
    <col min="10523" max="10752" width="8.6328125" style="3"/>
    <col min="10753" max="10753" width="9.1796875" style="3" customWidth="1"/>
    <col min="10754" max="10775" width="9.08984375" style="3" customWidth="1"/>
    <col min="10776" max="10776" width="7.81640625" style="3" customWidth="1"/>
    <col min="10777" max="10778" width="9.08984375" style="3" customWidth="1"/>
    <col min="10779" max="11008" width="8.6328125" style="3"/>
    <col min="11009" max="11009" width="9.1796875" style="3" customWidth="1"/>
    <col min="11010" max="11031" width="9.08984375" style="3" customWidth="1"/>
    <col min="11032" max="11032" width="7.81640625" style="3" customWidth="1"/>
    <col min="11033" max="11034" width="9.08984375" style="3" customWidth="1"/>
    <col min="11035" max="11264" width="8.6328125" style="3"/>
    <col min="11265" max="11265" width="9.1796875" style="3" customWidth="1"/>
    <col min="11266" max="11287" width="9.08984375" style="3" customWidth="1"/>
    <col min="11288" max="11288" width="7.81640625" style="3" customWidth="1"/>
    <col min="11289" max="11290" width="9.08984375" style="3" customWidth="1"/>
    <col min="11291" max="11520" width="8.6328125" style="3"/>
    <col min="11521" max="11521" width="9.1796875" style="3" customWidth="1"/>
    <col min="11522" max="11543" width="9.08984375" style="3" customWidth="1"/>
    <col min="11544" max="11544" width="7.81640625" style="3" customWidth="1"/>
    <col min="11545" max="11546" width="9.08984375" style="3" customWidth="1"/>
    <col min="11547" max="11776" width="8.6328125" style="3"/>
    <col min="11777" max="11777" width="9.1796875" style="3" customWidth="1"/>
    <col min="11778" max="11799" width="9.08984375" style="3" customWidth="1"/>
    <col min="11800" max="11800" width="7.81640625" style="3" customWidth="1"/>
    <col min="11801" max="11802" width="9.08984375" style="3" customWidth="1"/>
    <col min="11803" max="12032" width="8.6328125" style="3"/>
    <col min="12033" max="12033" width="9.1796875" style="3" customWidth="1"/>
    <col min="12034" max="12055" width="9.08984375" style="3" customWidth="1"/>
    <col min="12056" max="12056" width="7.81640625" style="3" customWidth="1"/>
    <col min="12057" max="12058" width="9.08984375" style="3" customWidth="1"/>
    <col min="12059" max="12288" width="8.6328125" style="3"/>
    <col min="12289" max="12289" width="9.1796875" style="3" customWidth="1"/>
    <col min="12290" max="12311" width="9.08984375" style="3" customWidth="1"/>
    <col min="12312" max="12312" width="7.81640625" style="3" customWidth="1"/>
    <col min="12313" max="12314" width="9.08984375" style="3" customWidth="1"/>
    <col min="12315" max="12544" width="8.6328125" style="3"/>
    <col min="12545" max="12545" width="9.1796875" style="3" customWidth="1"/>
    <col min="12546" max="12567" width="9.08984375" style="3" customWidth="1"/>
    <col min="12568" max="12568" width="7.81640625" style="3" customWidth="1"/>
    <col min="12569" max="12570" width="9.08984375" style="3" customWidth="1"/>
    <col min="12571" max="12800" width="8.6328125" style="3"/>
    <col min="12801" max="12801" width="9.1796875" style="3" customWidth="1"/>
    <col min="12802" max="12823" width="9.08984375" style="3" customWidth="1"/>
    <col min="12824" max="12824" width="7.81640625" style="3" customWidth="1"/>
    <col min="12825" max="12826" width="9.08984375" style="3" customWidth="1"/>
    <col min="12827" max="13056" width="8.6328125" style="3"/>
    <col min="13057" max="13057" width="9.1796875" style="3" customWidth="1"/>
    <col min="13058" max="13079" width="9.08984375" style="3" customWidth="1"/>
    <col min="13080" max="13080" width="7.81640625" style="3" customWidth="1"/>
    <col min="13081" max="13082" width="9.08984375" style="3" customWidth="1"/>
    <col min="13083" max="13312" width="8.6328125" style="3"/>
    <col min="13313" max="13313" width="9.1796875" style="3" customWidth="1"/>
    <col min="13314" max="13335" width="9.08984375" style="3" customWidth="1"/>
    <col min="13336" max="13336" width="7.81640625" style="3" customWidth="1"/>
    <col min="13337" max="13338" width="9.08984375" style="3" customWidth="1"/>
    <col min="13339" max="13568" width="8.6328125" style="3"/>
    <col min="13569" max="13569" width="9.1796875" style="3" customWidth="1"/>
    <col min="13570" max="13591" width="9.08984375" style="3" customWidth="1"/>
    <col min="13592" max="13592" width="7.81640625" style="3" customWidth="1"/>
    <col min="13593" max="13594" width="9.08984375" style="3" customWidth="1"/>
    <col min="13595" max="13824" width="8.6328125" style="3"/>
    <col min="13825" max="13825" width="9.1796875" style="3" customWidth="1"/>
    <col min="13826" max="13847" width="9.08984375" style="3" customWidth="1"/>
    <col min="13848" max="13848" width="7.81640625" style="3" customWidth="1"/>
    <col min="13849" max="13850" width="9.08984375" style="3" customWidth="1"/>
    <col min="13851" max="14080" width="8.6328125" style="3"/>
    <col min="14081" max="14081" width="9.1796875" style="3" customWidth="1"/>
    <col min="14082" max="14103" width="9.08984375" style="3" customWidth="1"/>
    <col min="14104" max="14104" width="7.81640625" style="3" customWidth="1"/>
    <col min="14105" max="14106" width="9.08984375" style="3" customWidth="1"/>
    <col min="14107" max="14336" width="8.6328125" style="3"/>
    <col min="14337" max="14337" width="9.1796875" style="3" customWidth="1"/>
    <col min="14338" max="14359" width="9.08984375" style="3" customWidth="1"/>
    <col min="14360" max="14360" width="7.81640625" style="3" customWidth="1"/>
    <col min="14361" max="14362" width="9.08984375" style="3" customWidth="1"/>
    <col min="14363" max="14592" width="8.6328125" style="3"/>
    <col min="14593" max="14593" width="9.1796875" style="3" customWidth="1"/>
    <col min="14594" max="14615" width="9.08984375" style="3" customWidth="1"/>
    <col min="14616" max="14616" width="7.81640625" style="3" customWidth="1"/>
    <col min="14617" max="14618" width="9.08984375" style="3" customWidth="1"/>
    <col min="14619" max="14848" width="8.6328125" style="3"/>
    <col min="14849" max="14849" width="9.1796875" style="3" customWidth="1"/>
    <col min="14850" max="14871" width="9.08984375" style="3" customWidth="1"/>
    <col min="14872" max="14872" width="7.81640625" style="3" customWidth="1"/>
    <col min="14873" max="14874" width="9.08984375" style="3" customWidth="1"/>
    <col min="14875" max="15104" width="8.6328125" style="3"/>
    <col min="15105" max="15105" width="9.1796875" style="3" customWidth="1"/>
    <col min="15106" max="15127" width="9.08984375" style="3" customWidth="1"/>
    <col min="15128" max="15128" width="7.81640625" style="3" customWidth="1"/>
    <col min="15129" max="15130" width="9.08984375" style="3" customWidth="1"/>
    <col min="15131" max="15360" width="8.6328125" style="3"/>
    <col min="15361" max="15361" width="9.1796875" style="3" customWidth="1"/>
    <col min="15362" max="15383" width="9.08984375" style="3" customWidth="1"/>
    <col min="15384" max="15384" width="7.81640625" style="3" customWidth="1"/>
    <col min="15385" max="15386" width="9.08984375" style="3" customWidth="1"/>
    <col min="15387" max="15616" width="8.6328125" style="3"/>
    <col min="15617" max="15617" width="9.1796875" style="3" customWidth="1"/>
    <col min="15618" max="15639" width="9.08984375" style="3" customWidth="1"/>
    <col min="15640" max="15640" width="7.81640625" style="3" customWidth="1"/>
    <col min="15641" max="15642" width="9.08984375" style="3" customWidth="1"/>
    <col min="15643" max="15872" width="8.6328125" style="3"/>
    <col min="15873" max="15873" width="9.1796875" style="3" customWidth="1"/>
    <col min="15874" max="15895" width="9.08984375" style="3" customWidth="1"/>
    <col min="15896" max="15896" width="7.81640625" style="3" customWidth="1"/>
    <col min="15897" max="15898" width="9.08984375" style="3" customWidth="1"/>
    <col min="15899" max="16128" width="8.6328125" style="3"/>
    <col min="16129" max="16129" width="9.1796875" style="3" customWidth="1"/>
    <col min="16130" max="16151" width="9.08984375" style="3" customWidth="1"/>
    <col min="16152" max="16152" width="7.81640625" style="3" customWidth="1"/>
    <col min="16153" max="16154" width="9.08984375" style="3" customWidth="1"/>
    <col min="16155" max="16384" width="8.6328125" style="3"/>
  </cols>
  <sheetData>
    <row r="1" spans="1:40" x14ac:dyDescent="0.4">
      <c r="B1" s="5"/>
      <c r="C1" s="5"/>
      <c r="D1" s="5"/>
      <c r="M1" s="6"/>
    </row>
    <row r="2" spans="1:40" x14ac:dyDescent="0.4">
      <c r="B2" s="5"/>
      <c r="C2" s="7"/>
      <c r="D2" s="5"/>
      <c r="J2" s="8"/>
      <c r="M2" s="6"/>
    </row>
    <row r="3" spans="1:40" ht="17.399999999999999" customHeight="1" x14ac:dyDescent="0.4">
      <c r="B3" s="5"/>
      <c r="C3" s="5"/>
      <c r="D3" s="5"/>
      <c r="M3" s="6"/>
      <c r="V3" s="118" t="s">
        <v>28</v>
      </c>
      <c r="W3" s="118"/>
      <c r="X3" s="118"/>
      <c r="Y3" s="119"/>
      <c r="Z3" s="4">
        <v>75</v>
      </c>
      <c r="AN3" s="4">
        <f>(Z3+Z4)/2-Z5</f>
        <v>50</v>
      </c>
    </row>
    <row r="4" spans="1:40" ht="17.399999999999999" customHeight="1" x14ac:dyDescent="0.4">
      <c r="B4" s="5"/>
      <c r="C4" s="5"/>
      <c r="D4" s="5"/>
      <c r="M4" s="6"/>
      <c r="V4" s="118" t="s">
        <v>27</v>
      </c>
      <c r="W4" s="118"/>
      <c r="X4" s="118"/>
      <c r="Y4" s="119"/>
      <c r="Z4" s="4">
        <v>65</v>
      </c>
      <c r="AN4" s="9">
        <f>Z7*(1+Z8)</f>
        <v>1050</v>
      </c>
    </row>
    <row r="5" spans="1:40" ht="17.399999999999999" customHeight="1" x14ac:dyDescent="0.4">
      <c r="C5" s="10"/>
      <c r="D5" s="10"/>
      <c r="E5" s="10"/>
      <c r="F5" s="10"/>
      <c r="G5" s="10"/>
      <c r="H5" s="10"/>
      <c r="I5" s="10"/>
      <c r="M5" s="6"/>
      <c r="N5" s="6"/>
      <c r="V5" s="118" t="s">
        <v>26</v>
      </c>
      <c r="W5" s="118"/>
      <c r="X5" s="118"/>
      <c r="Y5" s="119"/>
      <c r="Z5" s="4">
        <v>20</v>
      </c>
      <c r="AN5" s="9">
        <f>Z7*(1-Z9)</f>
        <v>1000</v>
      </c>
    </row>
    <row r="6" spans="1:40" ht="17.399999999999999" customHeight="1" x14ac:dyDescent="0.4">
      <c r="I6" s="10"/>
      <c r="J6" s="95" t="s">
        <v>25</v>
      </c>
      <c r="K6" s="95"/>
      <c r="L6" s="95"/>
      <c r="M6" s="95"/>
      <c r="N6" s="95"/>
      <c r="O6" s="95"/>
      <c r="P6" s="95"/>
      <c r="Q6" s="95"/>
      <c r="R6" s="95"/>
      <c r="V6" s="11"/>
      <c r="W6" s="11"/>
      <c r="X6" s="11"/>
      <c r="Y6" s="11"/>
    </row>
    <row r="7" spans="1:40" ht="17.399999999999999" customHeight="1" x14ac:dyDescent="0.4">
      <c r="I7" s="10"/>
      <c r="J7" s="95"/>
      <c r="K7" s="95"/>
      <c r="L7" s="95"/>
      <c r="M7" s="95"/>
      <c r="N7" s="95"/>
      <c r="O7" s="95"/>
      <c r="P7" s="95"/>
      <c r="Q7" s="95"/>
      <c r="R7" s="95"/>
      <c r="S7" s="12"/>
      <c r="T7" s="12"/>
      <c r="U7" s="12"/>
      <c r="V7" s="118" t="s">
        <v>24</v>
      </c>
      <c r="W7" s="118"/>
      <c r="X7" s="118"/>
      <c r="Y7" s="119"/>
      <c r="Z7" s="1">
        <v>1000</v>
      </c>
      <c r="AK7" s="13"/>
    </row>
    <row r="8" spans="1:40" ht="17.399999999999999" customHeight="1" x14ac:dyDescent="0.4">
      <c r="I8" s="10"/>
      <c r="J8" s="96" t="s">
        <v>23</v>
      </c>
      <c r="K8" s="96"/>
      <c r="L8" s="96"/>
      <c r="M8" s="96"/>
      <c r="N8" s="96"/>
      <c r="O8" s="96"/>
      <c r="P8" s="96"/>
      <c r="Q8" s="96"/>
      <c r="R8" s="96"/>
      <c r="S8" s="12"/>
      <c r="T8" s="12"/>
      <c r="U8" s="12"/>
      <c r="V8" s="118" t="s">
        <v>29</v>
      </c>
      <c r="W8" s="118"/>
      <c r="X8" s="118"/>
      <c r="Y8" s="119"/>
      <c r="Z8" s="2">
        <v>0.05</v>
      </c>
    </row>
    <row r="9" spans="1:40" ht="17.399999999999999" customHeight="1" x14ac:dyDescent="0.4">
      <c r="I9" s="10"/>
      <c r="S9" s="14"/>
      <c r="T9" s="14"/>
      <c r="U9" s="14"/>
      <c r="V9" s="118" t="s">
        <v>30</v>
      </c>
      <c r="W9" s="118"/>
      <c r="X9" s="118"/>
      <c r="Y9" s="119"/>
      <c r="Z9" s="2">
        <v>0</v>
      </c>
    </row>
    <row r="10" spans="1:40" ht="17.399999999999999" customHeight="1" x14ac:dyDescent="0.4">
      <c r="I10" s="10"/>
      <c r="L10" s="15"/>
      <c r="M10" s="16"/>
      <c r="N10" s="16"/>
      <c r="O10" s="16"/>
      <c r="P10" s="16"/>
      <c r="Q10" s="16"/>
      <c r="R10" s="16"/>
      <c r="S10" s="16"/>
      <c r="T10" s="16"/>
      <c r="U10" s="16"/>
      <c r="V10" s="118" t="s">
        <v>22</v>
      </c>
      <c r="W10" s="118"/>
      <c r="X10" s="118"/>
      <c r="Y10" s="119"/>
      <c r="Z10" s="1">
        <v>500</v>
      </c>
      <c r="AK10" s="9"/>
    </row>
    <row r="11" spans="1:40" x14ac:dyDescent="0.4">
      <c r="I11" s="10"/>
      <c r="M11" s="17"/>
      <c r="N11" s="17"/>
      <c r="O11" s="17"/>
      <c r="P11" s="17"/>
      <c r="Q11" s="17"/>
      <c r="R11" s="17"/>
      <c r="S11" s="17"/>
      <c r="T11" s="17"/>
      <c r="U11" s="17"/>
      <c r="V11" s="17"/>
      <c r="W11" s="17"/>
      <c r="X11" s="17"/>
      <c r="AK11" s="9"/>
    </row>
    <row r="12" spans="1:40" ht="18" thickBot="1" x14ac:dyDescent="0.45">
      <c r="I12" s="10"/>
      <c r="AK12" s="9"/>
    </row>
    <row r="13" spans="1:40" ht="18" customHeight="1" x14ac:dyDescent="0.4">
      <c r="A13" s="18"/>
      <c r="B13" s="120" t="s">
        <v>21</v>
      </c>
      <c r="C13" s="122" t="s">
        <v>20</v>
      </c>
      <c r="D13" s="97" t="s">
        <v>19</v>
      </c>
      <c r="E13" s="98"/>
      <c r="F13" s="98"/>
      <c r="G13" s="98"/>
      <c r="H13" s="98"/>
      <c r="I13" s="98"/>
      <c r="J13" s="98"/>
      <c r="K13" s="98"/>
      <c r="L13" s="98"/>
      <c r="M13" s="98"/>
      <c r="N13" s="98"/>
      <c r="O13" s="98"/>
      <c r="P13" s="98"/>
      <c r="Q13" s="98"/>
      <c r="R13" s="98"/>
      <c r="S13" s="98"/>
      <c r="T13" s="98"/>
      <c r="U13" s="98"/>
      <c r="V13" s="98"/>
      <c r="W13" s="98"/>
      <c r="X13" s="98"/>
      <c r="Y13" s="98"/>
      <c r="Z13" s="99"/>
      <c r="AK13" s="9"/>
    </row>
    <row r="14" spans="1:40" ht="18" customHeight="1" thickBot="1" x14ac:dyDescent="0.45">
      <c r="A14" s="18"/>
      <c r="B14" s="121"/>
      <c r="C14" s="123"/>
      <c r="D14" s="19">
        <v>80</v>
      </c>
      <c r="E14" s="19">
        <v>90</v>
      </c>
      <c r="F14" s="19">
        <v>100</v>
      </c>
      <c r="G14" s="19">
        <v>110</v>
      </c>
      <c r="H14" s="19">
        <v>120</v>
      </c>
      <c r="I14" s="19">
        <v>130</v>
      </c>
      <c r="J14" s="19">
        <v>140</v>
      </c>
      <c r="K14" s="19">
        <v>150</v>
      </c>
      <c r="L14" s="19">
        <v>160</v>
      </c>
      <c r="M14" s="19">
        <v>170</v>
      </c>
      <c r="N14" s="19">
        <v>180</v>
      </c>
      <c r="O14" s="19">
        <v>190</v>
      </c>
      <c r="P14" s="19">
        <v>200</v>
      </c>
      <c r="Q14" s="19">
        <v>210</v>
      </c>
      <c r="R14" s="19">
        <v>220</v>
      </c>
      <c r="S14" s="19">
        <v>230</v>
      </c>
      <c r="T14" s="19">
        <v>240</v>
      </c>
      <c r="U14" s="19">
        <v>250</v>
      </c>
      <c r="V14" s="19">
        <v>260</v>
      </c>
      <c r="W14" s="19">
        <v>270</v>
      </c>
      <c r="X14" s="19">
        <v>280</v>
      </c>
      <c r="Y14" s="19">
        <v>290</v>
      </c>
      <c r="Z14" s="20">
        <v>300</v>
      </c>
      <c r="AK14" s="9"/>
    </row>
    <row r="15" spans="1:40" ht="18" customHeight="1" x14ac:dyDescent="0.4">
      <c r="A15" s="18"/>
      <c r="B15" s="112">
        <v>22</v>
      </c>
      <c r="C15" s="21">
        <v>9</v>
      </c>
      <c r="D15" s="22">
        <f>(D$14-$F92)*$I92*(($AN$3/50)^$J92)</f>
        <v>179.42154696132593</v>
      </c>
      <c r="E15" s="22">
        <f>(E$14-$F92)*$I92*(($AN$3/50)^$J92)</f>
        <v>210.78895027624307</v>
      </c>
      <c r="F15" s="22">
        <f>(F$14-$F92)*$I92*(($AN$3/50)^$J92)</f>
        <v>242.15635359116018</v>
      </c>
      <c r="G15" s="22">
        <f>(G$14-$F92)*$I92*(($AN$3/50)^$J92)</f>
        <v>273.52375690607732</v>
      </c>
      <c r="H15" s="22">
        <f>(H$14-$F92)*$I92*(($AN$3/50)^$J92)</f>
        <v>304.89116022099444</v>
      </c>
      <c r="I15" s="22">
        <f>(I$14-$F92)*$I92*(($AN$3/50)^$J92)</f>
        <v>336.25856353591161</v>
      </c>
      <c r="J15" s="22">
        <f>(J$14-$F92)*$I92*(($AN$3/50)^$J92)</f>
        <v>367.62596685082872</v>
      </c>
      <c r="K15" s="22">
        <f>(K$14-$F92)*$I92*(($AN$3/50)^$J92)</f>
        <v>398.99337016574583</v>
      </c>
      <c r="L15" s="22">
        <f>(L$14-$F92)*$I92*(($AN$3/50)^$J92)</f>
        <v>430.36077348066294</v>
      </c>
      <c r="M15" s="22">
        <f>(M$14-$F92)*$I92*(($AN$3/50)^$J92)</f>
        <v>461.72817679558011</v>
      </c>
      <c r="N15" s="22">
        <f>(N$14-$F92)*$I92*(($AN$3/50)^$J92)</f>
        <v>493.09558011049722</v>
      </c>
      <c r="O15" s="22">
        <f>(O$14-$F92)*$I92*(($AN$3/50)^$J92)</f>
        <v>524.46298342541434</v>
      </c>
      <c r="P15" s="22">
        <f>(P$14-$F92)*$I92*(($AN$3/50)^$J92)</f>
        <v>555.83038674033151</v>
      </c>
      <c r="Q15" s="22">
        <f>(Q$14-$F92)*$I92*(($AN$3/50)^$J92)</f>
        <v>587.19779005524856</v>
      </c>
      <c r="R15" s="22">
        <f>(R$14-$F92)*$I92*(($AN$3/50)^$J92)</f>
        <v>618.56519337016573</v>
      </c>
      <c r="S15" s="22">
        <f>(S$14-$F92)*$I92*(($AN$3/50)^$J92)</f>
        <v>649.9325966850829</v>
      </c>
      <c r="T15" s="22">
        <f>(T$14-$F92)*$I92*(($AN$3/50)^$J92)</f>
        <v>681.3</v>
      </c>
      <c r="U15" s="22">
        <f>(U$14-$F92)*$I92*(($AN$3/50)^$J92)</f>
        <v>712.66740331491712</v>
      </c>
      <c r="V15" s="22">
        <f>(V$14-$F92)*$I92*(($AN$3/50)^$J92)</f>
        <v>744.03480662983429</v>
      </c>
      <c r="W15" s="22">
        <f>(W$14-$F92)*$I92*(($AN$3/50)^$J92)</f>
        <v>775.40220994475135</v>
      </c>
      <c r="X15" s="22">
        <f>(X$14-$F92)*$I92*(($AN$3/50)^$J92)</f>
        <v>806.76961325966852</v>
      </c>
      <c r="Y15" s="22">
        <f>(Y$14-$F92)*$I92*(($AN$3/50)^$J92)</f>
        <v>838.13701657458569</v>
      </c>
      <c r="Z15" s="23">
        <f>(Z$14-$F92)*$I92*(($AN$3/50)^$J92)</f>
        <v>869.50441988950274</v>
      </c>
      <c r="AK15" s="9"/>
    </row>
    <row r="16" spans="1:40" ht="18" customHeight="1" thickBot="1" x14ac:dyDescent="0.45">
      <c r="A16" s="18"/>
      <c r="B16" s="113"/>
      <c r="C16" s="24">
        <v>15</v>
      </c>
      <c r="D16" s="25">
        <f>(D$14-$F93)*$I93*(($AN$3/50)^$J93)</f>
        <v>256.11108033240998</v>
      </c>
      <c r="E16" s="25">
        <f>(E$14-$F93)*$I93*(($AN$3/50)^$J93)</f>
        <v>301.36038781163433</v>
      </c>
      <c r="F16" s="25">
        <f>(F$14-$F93)*$I93*(($AN$3/50)^$J93)</f>
        <v>346.60969529085872</v>
      </c>
      <c r="G16" s="25">
        <f>(G$14-$F93)*$I93*(($AN$3/50)^$J93)</f>
        <v>391.85900277008312</v>
      </c>
      <c r="H16" s="25">
        <f>(H$14-$F93)*$I93*(($AN$3/50)^$J93)</f>
        <v>437.10831024930752</v>
      </c>
      <c r="I16" s="25">
        <f>(I$14-$F93)*$I93*(($AN$3/50)^$J93)</f>
        <v>482.35761772853186</v>
      </c>
      <c r="J16" s="25">
        <f>(J$14-$F93)*$I93*(($AN$3/50)^$J93)</f>
        <v>527.60692520775626</v>
      </c>
      <c r="K16" s="25">
        <f>(K$14-$F93)*$I93*(($AN$3/50)^$J93)</f>
        <v>572.85623268698066</v>
      </c>
      <c r="L16" s="25">
        <f>(L$14-$F93)*$I93*(($AN$3/50)^$J93)</f>
        <v>618.10554016620506</v>
      </c>
      <c r="M16" s="25">
        <f>(M$14-$F93)*$I93*(($AN$3/50)^$J93)</f>
        <v>663.35484764542934</v>
      </c>
      <c r="N16" s="25">
        <f>(N$14-$F93)*$I93*(($AN$3/50)^$J93)</f>
        <v>708.60415512465374</v>
      </c>
      <c r="O16" s="25">
        <f>(O$14-$F93)*$I93*(($AN$3/50)^$J93)</f>
        <v>753.85346260387814</v>
      </c>
      <c r="P16" s="25">
        <f>(P$14-$F93)*$I93*(($AN$3/50)^$J93)</f>
        <v>799.10277008310254</v>
      </c>
      <c r="Q16" s="25">
        <f>(Q$14-$F93)*$I93*(($AN$3/50)^$J93)</f>
        <v>844.35207756232694</v>
      </c>
      <c r="R16" s="25">
        <f>(R$14-$F93)*$I93*(($AN$3/50)^$J93)</f>
        <v>889.60138504155134</v>
      </c>
      <c r="S16" s="25">
        <f>(S$14-$F93)*$I93*(($AN$3/50)^$J93)</f>
        <v>934.85069252077574</v>
      </c>
      <c r="T16" s="25">
        <f>(T$14-$F93)*$I93*(($AN$3/50)^$J93)</f>
        <v>980.1</v>
      </c>
      <c r="U16" s="25">
        <f>(U$14-$F93)*$I93*(($AN$3/50)^$J93)</f>
        <v>1025.3493074792245</v>
      </c>
      <c r="V16" s="25">
        <f>(V$14-$F93)*$I93*(($AN$3/50)^$J93)</f>
        <v>1070.5986149584489</v>
      </c>
      <c r="W16" s="25">
        <f>(W$14-$F93)*$I93*(($AN$3/50)^$J93)</f>
        <v>1115.8479224376731</v>
      </c>
      <c r="X16" s="25">
        <f>(X$14-$F93)*$I93*(($AN$3/50)^$J93)</f>
        <v>1161.0972299168977</v>
      </c>
      <c r="Y16" s="25">
        <f>(Y$14-$F93)*$I93*(($AN$3/50)^$J93)</f>
        <v>1206.3465373961221</v>
      </c>
      <c r="Z16" s="26">
        <f>(Z$14-$F93)*$I93*(($AN$3/50)^$J93)</f>
        <v>1251.5958448753465</v>
      </c>
      <c r="AK16" s="9"/>
    </row>
    <row r="17" spans="1:37" ht="18" customHeight="1" x14ac:dyDescent="0.4">
      <c r="A17" s="18"/>
      <c r="B17" s="114">
        <v>32</v>
      </c>
      <c r="C17" s="27">
        <v>9</v>
      </c>
      <c r="D17" s="28">
        <f>(D$14-$F94)*$I94*(($AN$3/50)^$J94)</f>
        <v>242.66281147155615</v>
      </c>
      <c r="E17" s="28">
        <f>(E$14-$F94)*$I94*(($AN$3/50)^$J94)</f>
        <v>288.70888575458389</v>
      </c>
      <c r="F17" s="28">
        <f>(F$14-$F94)*$I94*(($AN$3/50)^$J94)</f>
        <v>334.75496003761162</v>
      </c>
      <c r="G17" s="28">
        <f>(G$14-$F94)*$I94*(($AN$3/50)^$J94)</f>
        <v>380.80103432063936</v>
      </c>
      <c r="H17" s="28">
        <f>(H$14-$F94)*$I94*(($AN$3/50)^$J94)</f>
        <v>426.8471086036671</v>
      </c>
      <c r="I17" s="28">
        <f>(I$14-$F94)*$I94*(($AN$3/50)^$J94)</f>
        <v>472.89318288669489</v>
      </c>
      <c r="J17" s="28">
        <f>(J$14-$F94)*$I94*(($AN$3/50)^$J94)</f>
        <v>518.93925716972262</v>
      </c>
      <c r="K17" s="28">
        <f>(K$14-$F94)*$I94*(($AN$3/50)^$J94)</f>
        <v>564.9853314527503</v>
      </c>
      <c r="L17" s="28">
        <f>(L$14-$F94)*$I94*(($AN$3/50)^$J94)</f>
        <v>611.03140573577809</v>
      </c>
      <c r="M17" s="28">
        <f>(M$14-$F94)*$I94*(($AN$3/50)^$J94)</f>
        <v>657.07748001880589</v>
      </c>
      <c r="N17" s="28">
        <f>(N$14-$F94)*$I94*(($AN$3/50)^$J94)</f>
        <v>703.12355430183356</v>
      </c>
      <c r="O17" s="28">
        <f>(O$14-$F94)*$I94*(($AN$3/50)^$J94)</f>
        <v>749.16962858486136</v>
      </c>
      <c r="P17" s="28">
        <f>(P$14-$F94)*$I94*(($AN$3/50)^$J94)</f>
        <v>795.21570286788904</v>
      </c>
      <c r="Q17" s="28">
        <f>(Q$14-$F94)*$I94*(($AN$3/50)^$J94)</f>
        <v>841.26177715091683</v>
      </c>
      <c r="R17" s="28">
        <f>(R$14-$F94)*$I94*(($AN$3/50)^$J94)</f>
        <v>887.30785143394451</v>
      </c>
      <c r="S17" s="28">
        <f>(S$14-$F94)*$I94*(($AN$3/50)^$J94)</f>
        <v>933.3539257169723</v>
      </c>
      <c r="T17" s="28">
        <f>(T$14-$F94)*$I94*(($AN$3/50)^$J94)</f>
        <v>979.4</v>
      </c>
      <c r="U17" s="28">
        <f>(U$14-$F94)*$I94*(($AN$3/50)^$J94)</f>
        <v>1025.4460742830279</v>
      </c>
      <c r="V17" s="28">
        <f>(V$14-$F94)*$I94*(($AN$3/50)^$J94)</f>
        <v>1071.4921485660554</v>
      </c>
      <c r="W17" s="28">
        <f>(W$14-$F94)*$I94*(($AN$3/50)^$J94)</f>
        <v>1117.5382228490832</v>
      </c>
      <c r="X17" s="28">
        <f>(X$14-$F94)*$I94*(($AN$3/50)^$J94)</f>
        <v>1163.584297132111</v>
      </c>
      <c r="Y17" s="28">
        <f>(Y$14-$F94)*$I94*(($AN$3/50)^$J94)</f>
        <v>1209.6303714151388</v>
      </c>
      <c r="Z17" s="29">
        <f>(Z$14-$F94)*$I94*(($AN$3/50)^$J94)</f>
        <v>1255.6764456981664</v>
      </c>
      <c r="AK17" s="9"/>
    </row>
    <row r="18" spans="1:37" ht="18" customHeight="1" x14ac:dyDescent="0.4">
      <c r="A18" s="18"/>
      <c r="B18" s="115"/>
      <c r="C18" s="30">
        <v>11</v>
      </c>
      <c r="D18" s="31">
        <f>(D$14-$F95)*$I95*(($AN$3/50)^$J95)</f>
        <v>252.04434537775691</v>
      </c>
      <c r="E18" s="31">
        <f>(E$14-$F95)*$I95*(($AN$3/50)^$J95)</f>
        <v>299.51032379164707</v>
      </c>
      <c r="F18" s="31">
        <f>(F$14-$F95)*$I95*(($AN$3/50)^$J95)</f>
        <v>346.97630220553731</v>
      </c>
      <c r="G18" s="31">
        <f>(G$14-$F95)*$I95*(($AN$3/50)^$J95)</f>
        <v>394.44228061942749</v>
      </c>
      <c r="H18" s="31">
        <f>(H$14-$F95)*$I95*(($AN$3/50)^$J95)</f>
        <v>441.90825903331768</v>
      </c>
      <c r="I18" s="31">
        <f>(I$14-$F95)*$I95*(($AN$3/50)^$J95)</f>
        <v>489.37423744720786</v>
      </c>
      <c r="J18" s="31">
        <f>(J$14-$F95)*$I95*(($AN$3/50)^$J95)</f>
        <v>536.84021586109805</v>
      </c>
      <c r="K18" s="31">
        <f>(K$14-$F95)*$I95*(($AN$3/50)^$J95)</f>
        <v>584.30619427498823</v>
      </c>
      <c r="L18" s="31">
        <f>(L$14-$F95)*$I95*(($AN$3/50)^$J95)</f>
        <v>631.77217268887841</v>
      </c>
      <c r="M18" s="31">
        <f>(M$14-$F95)*$I95*(($AN$3/50)^$J95)</f>
        <v>679.2381511027686</v>
      </c>
      <c r="N18" s="31">
        <f>(N$14-$F95)*$I95*(($AN$3/50)^$J95)</f>
        <v>726.70412951665878</v>
      </c>
      <c r="O18" s="31">
        <f>(O$14-$F95)*$I95*(($AN$3/50)^$J95)</f>
        <v>774.17010793054897</v>
      </c>
      <c r="P18" s="31">
        <f>(P$14-$F95)*$I95*(($AN$3/50)^$J95)</f>
        <v>821.63608634443926</v>
      </c>
      <c r="Q18" s="31">
        <f>(Q$14-$F95)*$I95*(($AN$3/50)^$J95)</f>
        <v>869.10206475832945</v>
      </c>
      <c r="R18" s="31">
        <f>(R$14-$F95)*$I95*(($AN$3/50)^$J95)</f>
        <v>916.56804317221963</v>
      </c>
      <c r="S18" s="31">
        <f>(S$14-$F95)*$I95*(($AN$3/50)^$J95)</f>
        <v>964.03402158610982</v>
      </c>
      <c r="T18" s="31">
        <f>(T$14-$F95)*$I95*(($AN$3/50)^$J95)</f>
        <v>1011.5</v>
      </c>
      <c r="U18" s="31">
        <f>(U$14-$F95)*$I95*(($AN$3/50)^$J95)</f>
        <v>1058.9659784138901</v>
      </c>
      <c r="V18" s="31">
        <f>(V$14-$F95)*$I95*(($AN$3/50)^$J95)</f>
        <v>1106.4319568277804</v>
      </c>
      <c r="W18" s="31">
        <f>(W$14-$F95)*$I95*(($AN$3/50)^$J95)</f>
        <v>1153.8979352416707</v>
      </c>
      <c r="X18" s="31">
        <f>(X$14-$F95)*$I95*(($AN$3/50)^$J95)</f>
        <v>1201.3639136555607</v>
      </c>
      <c r="Y18" s="31">
        <f>(Y$14-$F95)*$I95*(($AN$3/50)^$J95)</f>
        <v>1248.829892069451</v>
      </c>
      <c r="Z18" s="32">
        <f>(Z$14-$F95)*$I95*(($AN$3/50)^$J95)</f>
        <v>1296.2958704833413</v>
      </c>
      <c r="AK18" s="9"/>
    </row>
    <row r="19" spans="1:37" ht="18" customHeight="1" thickBot="1" x14ac:dyDescent="0.45">
      <c r="A19" s="18"/>
      <c r="B19" s="115"/>
      <c r="C19" s="30">
        <v>15</v>
      </c>
      <c r="D19" s="31">
        <f>(D$14-$F96)*$I96*(($AN$3/50)^$J96)</f>
        <v>383.21660516605175</v>
      </c>
      <c r="E19" s="31">
        <f>(E$14-$F96)*$I96*(($AN$3/50)^$J96)</f>
        <v>450.68431734317352</v>
      </c>
      <c r="F19" s="31">
        <f>(F$14-$F96)*$I96*(($AN$3/50)^$J96)</f>
        <v>518.15202952029529</v>
      </c>
      <c r="G19" s="31">
        <f>(G$14-$F96)*$I96*(($AN$3/50)^$J96)</f>
        <v>585.619741697417</v>
      </c>
      <c r="H19" s="31">
        <f>(H$14-$F96)*$I96*(($AN$3/50)^$J96)</f>
        <v>653.08745387453882</v>
      </c>
      <c r="I19" s="31">
        <f>(I$14-$F96)*$I96*(($AN$3/50)^$J96)</f>
        <v>720.55516605166054</v>
      </c>
      <c r="J19" s="31">
        <f>(J$14-$F96)*$I96*(($AN$3/50)^$J96)</f>
        <v>788.02287822878236</v>
      </c>
      <c r="K19" s="31">
        <f>(K$14-$F96)*$I96*(($AN$3/50)^$J96)</f>
        <v>855.49059040590407</v>
      </c>
      <c r="L19" s="31">
        <f>(L$14-$F96)*$I96*(($AN$3/50)^$J96)</f>
        <v>922.9583025830259</v>
      </c>
      <c r="M19" s="31">
        <f>(M$14-$F96)*$I96*(($AN$3/50)^$J96)</f>
        <v>990.42601476014761</v>
      </c>
      <c r="N19" s="31">
        <f>(N$14-$F96)*$I96*(($AN$3/50)^$J96)</f>
        <v>1057.8937269372695</v>
      </c>
      <c r="O19" s="31">
        <f>(O$14-$F96)*$I96*(($AN$3/50)^$J96)</f>
        <v>1125.3614391143913</v>
      </c>
      <c r="P19" s="31">
        <f>(P$14-$F96)*$I96*(($AN$3/50)^$J96)</f>
        <v>1192.829151291513</v>
      </c>
      <c r="Q19" s="31">
        <f>(Q$14-$F96)*$I96*(($AN$3/50)^$J96)</f>
        <v>1260.2968634686347</v>
      </c>
      <c r="R19" s="31">
        <f>(R$14-$F96)*$I96*(($AN$3/50)^$J96)</f>
        <v>1327.7645756457566</v>
      </c>
      <c r="S19" s="31">
        <f>(S$14-$F96)*$I96*(($AN$3/50)^$J96)</f>
        <v>1395.2322878228783</v>
      </c>
      <c r="T19" s="31">
        <f>(T$14-$F96)*$I96*(($AN$3/50)^$J96)</f>
        <v>1462.7</v>
      </c>
      <c r="U19" s="31">
        <f>(U$14-$F96)*$I96*(($AN$3/50)^$J96)</f>
        <v>1530.1677121771218</v>
      </c>
      <c r="V19" s="31">
        <f>(V$14-$F96)*$I96*(($AN$3/50)^$J96)</f>
        <v>1597.6354243542437</v>
      </c>
      <c r="W19" s="31">
        <f>(W$14-$F96)*$I96*(($AN$3/50)^$J96)</f>
        <v>1665.1031365313654</v>
      </c>
      <c r="X19" s="31">
        <f>(X$14-$F96)*$I96*(($AN$3/50)^$J96)</f>
        <v>1732.5708487084871</v>
      </c>
      <c r="Y19" s="31">
        <f>(Y$14-$F96)*$I96*(($AN$3/50)^$J96)</f>
        <v>1800.0385608856088</v>
      </c>
      <c r="Z19" s="32">
        <f>(Z$14-$F96)*$I96*(($AN$3/50)^$J96)</f>
        <v>1867.5062730627308</v>
      </c>
      <c r="AK19" s="9"/>
    </row>
    <row r="20" spans="1:37" ht="18" customHeight="1" x14ac:dyDescent="0.4">
      <c r="A20" s="18"/>
      <c r="B20" s="116">
        <v>42</v>
      </c>
      <c r="C20" s="27">
        <v>9</v>
      </c>
      <c r="D20" s="28">
        <f>(D$14-$F99)*$I99*(($AN$3/50)^$J99)</f>
        <v>291.88850574712649</v>
      </c>
      <c r="E20" s="28">
        <f>(E$14-$F99)*$I99*(($AN$3/50)^$J99)</f>
        <v>342.65172413793107</v>
      </c>
      <c r="F20" s="28">
        <f>(F$14-$F99)*$I99*(($AN$3/50)^$J99)</f>
        <v>393.41494252873565</v>
      </c>
      <c r="G20" s="28">
        <f>(G$14-$F99)*$I99*(($AN$3/50)^$J99)</f>
        <v>444.17816091954029</v>
      </c>
      <c r="H20" s="28">
        <f>(H$14-$F99)*$I99*(($AN$3/50)^$J99)</f>
        <v>494.94137931034487</v>
      </c>
      <c r="I20" s="28">
        <f>(I$14-$F99)*$I99*(($AN$3/50)^$J99)</f>
        <v>545.70459770114951</v>
      </c>
      <c r="J20" s="28">
        <f>(J$14-$F99)*$I99*(($AN$3/50)^$J99)</f>
        <v>596.46781609195409</v>
      </c>
      <c r="K20" s="28">
        <f>(K$14-$F99)*$I99*(($AN$3/50)^$J99)</f>
        <v>647.23103448275867</v>
      </c>
      <c r="L20" s="28">
        <f>(L$14-$F99)*$I99*(($AN$3/50)^$J99)</f>
        <v>697.99425287356325</v>
      </c>
      <c r="M20" s="28">
        <f>(M$14-$F99)*$I99*(($AN$3/50)^$J99)</f>
        <v>748.75747126436795</v>
      </c>
      <c r="N20" s="28">
        <f>(N$14-$F99)*$I99*(($AN$3/50)^$J99)</f>
        <v>799.52068965517253</v>
      </c>
      <c r="O20" s="28">
        <f>(O$14-$F99)*$I99*(($AN$3/50)^$J99)</f>
        <v>850.28390804597711</v>
      </c>
      <c r="P20" s="28">
        <f>(P$14-$F99)*$I99*(($AN$3/50)^$J99)</f>
        <v>901.0471264367817</v>
      </c>
      <c r="Q20" s="28">
        <f>(Q$14-$F99)*$I99*(($AN$3/50)^$J99)</f>
        <v>951.81034482758628</v>
      </c>
      <c r="R20" s="28">
        <f>(R$14-$F99)*$I99*(($AN$3/50)^$J99)</f>
        <v>1002.5735632183909</v>
      </c>
      <c r="S20" s="28">
        <f>(S$14-$F99)*$I99*(($AN$3/50)^$J99)</f>
        <v>1053.3367816091954</v>
      </c>
      <c r="T20" s="28">
        <f>(T$14-$F99)*$I99*(($AN$3/50)^$J99)</f>
        <v>1104.1000000000001</v>
      </c>
      <c r="U20" s="28">
        <f>(U$14-$F99)*$I99*(($AN$3/50)^$J99)</f>
        <v>1154.8632183908048</v>
      </c>
      <c r="V20" s="28">
        <f>(V$14-$F99)*$I99*(($AN$3/50)^$J99)</f>
        <v>1205.6264367816093</v>
      </c>
      <c r="W20" s="28">
        <f>(W$14-$F99)*$I99*(($AN$3/50)^$J99)</f>
        <v>1256.389655172414</v>
      </c>
      <c r="X20" s="28">
        <f>(X$14-$F99)*$I99*(($AN$3/50)^$J99)</f>
        <v>1307.1528735632185</v>
      </c>
      <c r="Y20" s="28">
        <f>(Y$14-$F99)*$I99*(($AN$3/50)^$J99)</f>
        <v>1357.9160919540232</v>
      </c>
      <c r="Z20" s="29">
        <f>(Z$14-$F99)*$I99*(($AN$3/50)^$J99)</f>
        <v>1408.6793103448276</v>
      </c>
      <c r="AK20" s="9"/>
    </row>
    <row r="21" spans="1:37" ht="18" customHeight="1" x14ac:dyDescent="0.4">
      <c r="A21" s="18"/>
      <c r="B21" s="117"/>
      <c r="C21" s="30">
        <v>11</v>
      </c>
      <c r="D21" s="31">
        <f>(D$14-$F100)*$I100*(($AN$3/50)^$J100)</f>
        <v>353.29493087557603</v>
      </c>
      <c r="E21" s="31">
        <f>(E$14-$F100)*$I100*(($AN$3/50)^$J100)</f>
        <v>415.27649769585253</v>
      </c>
      <c r="F21" s="31">
        <f>(F$14-$F100)*$I100*(($AN$3/50)^$J100)</f>
        <v>477.25806451612902</v>
      </c>
      <c r="G21" s="31">
        <f>(G$14-$F100)*$I100*(($AN$3/50)^$J100)</f>
        <v>539.23963133640552</v>
      </c>
      <c r="H21" s="31">
        <f>(H$14-$F100)*$I100*(($AN$3/50)^$J100)</f>
        <v>601.22119815668202</v>
      </c>
      <c r="I21" s="31">
        <f>(I$14-$F100)*$I100*(($AN$3/50)^$J100)</f>
        <v>663.20276497695852</v>
      </c>
      <c r="J21" s="31">
        <f>(J$14-$F100)*$I100*(($AN$3/50)^$J100)</f>
        <v>725.18433179723502</v>
      </c>
      <c r="K21" s="31">
        <f>(K$14-$F100)*$I100*(($AN$3/50)^$J100)</f>
        <v>787.16589861751152</v>
      </c>
      <c r="L21" s="31">
        <f>(L$14-$F100)*$I100*(($AN$3/50)^$J100)</f>
        <v>849.14746543778801</v>
      </c>
      <c r="M21" s="31">
        <f>(M$14-$F100)*$I100*(($AN$3/50)^$J100)</f>
        <v>911.12903225806451</v>
      </c>
      <c r="N21" s="31">
        <f>(N$14-$F100)*$I100*(($AN$3/50)^$J100)</f>
        <v>973.11059907834101</v>
      </c>
      <c r="O21" s="31">
        <f>(O$14-$F100)*$I100*(($AN$3/50)^$J100)</f>
        <v>1035.0921658986174</v>
      </c>
      <c r="P21" s="31">
        <f>(P$14-$F100)*$I100*(($AN$3/50)^$J100)</f>
        <v>1097.073732718894</v>
      </c>
      <c r="Q21" s="31">
        <f>(Q$14-$F100)*$I100*(($AN$3/50)^$J100)</f>
        <v>1159.0552995391704</v>
      </c>
      <c r="R21" s="31">
        <f>(R$14-$F100)*$I100*(($AN$3/50)^$J100)</f>
        <v>1221.036866359447</v>
      </c>
      <c r="S21" s="31">
        <f>(S$14-$F100)*$I100*(($AN$3/50)^$J100)</f>
        <v>1283.0184331797234</v>
      </c>
      <c r="T21" s="31">
        <f>(T$14-$F100)*$I100*(($AN$3/50)^$J100)</f>
        <v>1345</v>
      </c>
      <c r="U21" s="31">
        <f>(U$14-$F100)*$I100*(($AN$3/50)^$J100)</f>
        <v>1406.9815668202764</v>
      </c>
      <c r="V21" s="31">
        <f>(V$14-$F100)*$I100*(($AN$3/50)^$J100)</f>
        <v>1468.963133640553</v>
      </c>
      <c r="W21" s="31">
        <f>(W$14-$F100)*$I100*(($AN$3/50)^$J100)</f>
        <v>1530.9447004608294</v>
      </c>
      <c r="X21" s="31">
        <f>(X$14-$F100)*$I100*(($AN$3/50)^$J100)</f>
        <v>1592.926267281106</v>
      </c>
      <c r="Y21" s="31">
        <f>(Y$14-$F100)*$I100*(($AN$3/50)^$J100)</f>
        <v>1654.9078341013824</v>
      </c>
      <c r="Z21" s="32">
        <f>(Z$14-$F100)*$I100*(($AN$3/50)^$J100)</f>
        <v>1716.889400921659</v>
      </c>
      <c r="AK21" s="9"/>
    </row>
    <row r="22" spans="1:37" ht="18" customHeight="1" x14ac:dyDescent="0.4">
      <c r="A22" s="18"/>
      <c r="B22" s="117"/>
      <c r="C22" s="30">
        <v>15</v>
      </c>
      <c r="D22" s="31">
        <f>(D$14-$F101)*$I101*(($AN$3/50)^$J101)</f>
        <v>497.31439114391156</v>
      </c>
      <c r="E22" s="31">
        <f>(E$14-$F101)*$I101*(($AN$3/50)^$J101)</f>
        <v>584.86974169741711</v>
      </c>
      <c r="F22" s="31">
        <f>(F$14-$F101)*$I101*(($AN$3/50)^$J101)</f>
        <v>672.42509225092272</v>
      </c>
      <c r="G22" s="31">
        <f>(G$14-$F101)*$I101*(($AN$3/50)^$J101)</f>
        <v>759.98044280442821</v>
      </c>
      <c r="H22" s="31">
        <f>(H$14-$F101)*$I101*(($AN$3/50)^$J101)</f>
        <v>847.53579335793381</v>
      </c>
      <c r="I22" s="31">
        <f>(I$14-$F101)*$I101*(($AN$3/50)^$J101)</f>
        <v>935.0911439114393</v>
      </c>
      <c r="J22" s="31">
        <f>(J$14-$F101)*$I101*(($AN$3/50)^$J101)</f>
        <v>1022.6464944649449</v>
      </c>
      <c r="K22" s="31">
        <f>(K$14-$F101)*$I101*(($AN$3/50)^$J101)</f>
        <v>1110.2018450184505</v>
      </c>
      <c r="L22" s="31">
        <f>(L$14-$F101)*$I101*(($AN$3/50)^$J101)</f>
        <v>1197.7571955719559</v>
      </c>
      <c r="M22" s="31">
        <f>(M$14-$F101)*$I101*(($AN$3/50)^$J101)</f>
        <v>1285.3125461254615</v>
      </c>
      <c r="N22" s="31">
        <f>(N$14-$F101)*$I101*(($AN$3/50)^$J101)</f>
        <v>1372.8678966789671</v>
      </c>
      <c r="O22" s="31">
        <f>(O$14-$F101)*$I101*(($AN$3/50)^$J101)</f>
        <v>1460.4232472324725</v>
      </c>
      <c r="P22" s="31">
        <f>(P$14-$F101)*$I101*(($AN$3/50)^$J101)</f>
        <v>1547.9785977859781</v>
      </c>
      <c r="Q22" s="31">
        <f>(Q$14-$F101)*$I101*(($AN$3/50)^$J101)</f>
        <v>1635.5339483394837</v>
      </c>
      <c r="R22" s="31">
        <f>(R$14-$F101)*$I101*(($AN$3/50)^$J101)</f>
        <v>1723.0892988929893</v>
      </c>
      <c r="S22" s="31">
        <f>(S$14-$F101)*$I101*(($AN$3/50)^$J101)</f>
        <v>1810.6446494464947</v>
      </c>
      <c r="T22" s="31">
        <f>(T$14-$F101)*$I101*(($AN$3/50)^$J101)</f>
        <v>1898.2000000000003</v>
      </c>
      <c r="U22" s="31">
        <f>(U$14-$F101)*$I101*(($AN$3/50)^$J101)</f>
        <v>1985.7553505535059</v>
      </c>
      <c r="V22" s="31">
        <f>(V$14-$F101)*$I101*(($AN$3/50)^$J101)</f>
        <v>2073.3107011070115</v>
      </c>
      <c r="W22" s="31">
        <f>(W$14-$F101)*$I101*(($AN$3/50)^$J101)</f>
        <v>2160.8660516605169</v>
      </c>
      <c r="X22" s="31">
        <f>(X$14-$F101)*$I101*(($AN$3/50)^$J101)</f>
        <v>2248.4214022140227</v>
      </c>
      <c r="Y22" s="31">
        <f>(Y$14-$F101)*$I101*(($AN$3/50)^$J101)</f>
        <v>2335.9767527675281</v>
      </c>
      <c r="Z22" s="32">
        <f>(Z$14-$F101)*$I101*(($AN$3/50)^$J101)</f>
        <v>2423.5321033210334</v>
      </c>
      <c r="AK22" s="9"/>
    </row>
    <row r="23" spans="1:37" x14ac:dyDescent="0.4">
      <c r="A23" s="18"/>
      <c r="B23" s="13" t="s">
        <v>18</v>
      </c>
      <c r="C23" s="18"/>
      <c r="D23" s="18"/>
      <c r="E23" s="18"/>
      <c r="F23" s="18"/>
      <c r="G23" s="18"/>
      <c r="H23" s="18"/>
      <c r="I23" s="18"/>
      <c r="AK23" s="9"/>
    </row>
    <row r="24" spans="1:37" x14ac:dyDescent="0.4">
      <c r="A24" s="18"/>
      <c r="B24" s="18"/>
      <c r="C24" s="18"/>
      <c r="D24" s="18"/>
      <c r="E24" s="18"/>
      <c r="F24" s="18"/>
      <c r="G24" s="18"/>
      <c r="H24" s="18"/>
      <c r="I24" s="18"/>
      <c r="AK24" s="9"/>
    </row>
    <row r="25" spans="1:37" x14ac:dyDescent="0.4">
      <c r="A25" s="18"/>
      <c r="B25" s="18"/>
      <c r="C25" s="18"/>
      <c r="D25" s="18"/>
      <c r="E25" s="18"/>
      <c r="F25" s="18"/>
      <c r="G25" s="18"/>
      <c r="H25" s="18"/>
      <c r="I25" s="18"/>
      <c r="AK25" s="9"/>
    </row>
    <row r="26" spans="1:37" x14ac:dyDescent="0.4">
      <c r="A26" s="18"/>
      <c r="B26" s="18"/>
      <c r="C26" s="18"/>
      <c r="D26" s="18"/>
      <c r="E26" s="18"/>
      <c r="F26" s="18"/>
      <c r="G26" s="18"/>
      <c r="H26" s="18"/>
      <c r="AK26" s="9">
        <f t="shared" ref="AK26" si="0">Z24*(1-Z26)</f>
        <v>0</v>
      </c>
    </row>
    <row r="27" spans="1:37" x14ac:dyDescent="0.4">
      <c r="A27" s="18"/>
      <c r="B27" s="18"/>
      <c r="C27" s="18"/>
      <c r="D27" s="18"/>
      <c r="E27" s="18"/>
      <c r="F27" s="18"/>
      <c r="G27" s="18"/>
      <c r="H27" s="18"/>
      <c r="AB27" s="18"/>
      <c r="AC27" s="18"/>
      <c r="AD27" s="18"/>
      <c r="AE27" s="18"/>
      <c r="AF27" s="18"/>
      <c r="AG27" s="18"/>
      <c r="AH27" s="18"/>
      <c r="AI27" s="18"/>
      <c r="AJ27" s="18"/>
    </row>
    <row r="28" spans="1:37" x14ac:dyDescent="0.4">
      <c r="A28" s="18"/>
      <c r="B28" s="18"/>
      <c r="C28" s="18"/>
      <c r="D28" s="18"/>
      <c r="E28" s="18"/>
      <c r="F28" s="18"/>
      <c r="G28" s="18"/>
      <c r="H28" s="18"/>
      <c r="AB28" s="18"/>
      <c r="AC28" s="18"/>
      <c r="AD28" s="18"/>
      <c r="AE28" s="18"/>
      <c r="AF28" s="18"/>
      <c r="AG28" s="18"/>
      <c r="AH28" s="18"/>
      <c r="AI28" s="18"/>
      <c r="AJ28" s="18"/>
    </row>
    <row r="29" spans="1:37" x14ac:dyDescent="0.4">
      <c r="A29" s="18"/>
      <c r="B29" s="18"/>
      <c r="C29" s="18"/>
      <c r="D29" s="18"/>
      <c r="E29" s="18"/>
      <c r="F29" s="18"/>
      <c r="G29" s="18"/>
      <c r="H29" s="18"/>
      <c r="I29" s="18"/>
      <c r="AB29" s="18"/>
      <c r="AC29" s="18"/>
      <c r="AD29" s="18"/>
      <c r="AE29" s="18"/>
      <c r="AF29" s="18"/>
      <c r="AG29" s="18"/>
      <c r="AH29" s="18"/>
      <c r="AI29" s="18"/>
      <c r="AJ29" s="18"/>
    </row>
    <row r="30" spans="1:37" x14ac:dyDescent="0.4">
      <c r="A30" s="18"/>
      <c r="B30" s="18"/>
      <c r="C30" s="18"/>
      <c r="D30" s="18"/>
      <c r="E30" s="18"/>
      <c r="F30" s="18"/>
      <c r="G30" s="18"/>
      <c r="H30" s="18"/>
      <c r="I30" s="18"/>
      <c r="AB30" s="18"/>
      <c r="AC30" s="18"/>
      <c r="AD30" s="18"/>
      <c r="AE30" s="18"/>
      <c r="AF30" s="18"/>
      <c r="AG30" s="18"/>
      <c r="AH30" s="18"/>
      <c r="AI30" s="18"/>
      <c r="AJ30" s="18"/>
    </row>
    <row r="31" spans="1:37" x14ac:dyDescent="0.4">
      <c r="A31" s="18"/>
      <c r="B31" s="18"/>
      <c r="C31" s="18"/>
      <c r="D31" s="18"/>
      <c r="E31" s="18"/>
      <c r="F31" s="18"/>
      <c r="G31" s="18"/>
      <c r="H31" s="18"/>
      <c r="I31" s="18"/>
      <c r="AB31" s="18"/>
      <c r="AC31" s="18"/>
      <c r="AD31" s="18"/>
      <c r="AE31" s="18"/>
      <c r="AF31" s="18"/>
      <c r="AG31" s="18"/>
      <c r="AH31" s="18"/>
      <c r="AI31" s="18"/>
      <c r="AJ31" s="18"/>
    </row>
    <row r="32" spans="1:37" x14ac:dyDescent="0.4">
      <c r="A32" s="18"/>
      <c r="B32" s="18"/>
      <c r="C32" s="18"/>
      <c r="D32" s="18"/>
      <c r="E32" s="18"/>
      <c r="F32" s="18"/>
      <c r="G32" s="18"/>
      <c r="H32" s="18"/>
      <c r="I32" s="18"/>
      <c r="AB32" s="18"/>
      <c r="AC32" s="18"/>
      <c r="AD32" s="18"/>
      <c r="AE32" s="18"/>
      <c r="AF32" s="18"/>
      <c r="AG32" s="18"/>
      <c r="AH32" s="18"/>
      <c r="AI32" s="18"/>
      <c r="AJ32" s="18"/>
    </row>
    <row r="33" spans="1:36" x14ac:dyDescent="0.4">
      <c r="A33" s="18"/>
      <c r="B33" s="18"/>
      <c r="C33" s="18"/>
      <c r="D33" s="18"/>
      <c r="E33" s="18"/>
      <c r="F33" s="18"/>
      <c r="G33" s="18"/>
      <c r="H33" s="18"/>
      <c r="I33" s="18"/>
      <c r="AB33" s="18"/>
      <c r="AC33" s="18"/>
      <c r="AD33" s="18"/>
      <c r="AE33" s="18"/>
      <c r="AF33" s="18"/>
      <c r="AG33" s="18"/>
      <c r="AH33" s="18"/>
      <c r="AI33" s="18"/>
      <c r="AJ33" s="18"/>
    </row>
    <row r="34" spans="1:36" x14ac:dyDescent="0.4">
      <c r="A34" s="18"/>
      <c r="B34" s="18"/>
      <c r="C34" s="18"/>
      <c r="D34" s="18"/>
      <c r="E34" s="18"/>
      <c r="F34" s="18"/>
      <c r="G34" s="18"/>
      <c r="H34" s="18"/>
      <c r="I34" s="18"/>
      <c r="AB34" s="18"/>
      <c r="AC34" s="18"/>
      <c r="AD34" s="18"/>
      <c r="AE34" s="18"/>
      <c r="AF34" s="18"/>
      <c r="AG34" s="18"/>
      <c r="AH34" s="18"/>
      <c r="AI34" s="18"/>
      <c r="AJ34" s="18"/>
    </row>
    <row r="35" spans="1:36" x14ac:dyDescent="0.4">
      <c r="A35" s="18"/>
      <c r="B35" s="18"/>
      <c r="C35" s="18"/>
      <c r="D35" s="18"/>
      <c r="E35" s="18"/>
      <c r="F35" s="18"/>
      <c r="G35" s="18"/>
      <c r="H35" s="18"/>
      <c r="I35" s="18"/>
      <c r="AB35" s="18"/>
      <c r="AC35" s="18"/>
      <c r="AD35" s="18"/>
      <c r="AE35" s="18"/>
      <c r="AF35" s="18"/>
      <c r="AG35" s="18"/>
      <c r="AH35" s="18"/>
      <c r="AI35" s="18"/>
      <c r="AJ35" s="18"/>
    </row>
    <row r="36" spans="1:36" x14ac:dyDescent="0.4">
      <c r="A36" s="18"/>
      <c r="B36" s="18"/>
      <c r="C36" s="18"/>
      <c r="D36" s="18"/>
      <c r="E36" s="18"/>
      <c r="F36" s="18"/>
      <c r="G36" s="18"/>
      <c r="H36" s="18"/>
      <c r="I36" s="18"/>
      <c r="AB36" s="18"/>
      <c r="AC36" s="18"/>
      <c r="AD36" s="18"/>
      <c r="AE36" s="18"/>
      <c r="AF36" s="18"/>
      <c r="AG36" s="18"/>
      <c r="AH36" s="18"/>
      <c r="AI36" s="18"/>
      <c r="AJ36" s="18"/>
    </row>
    <row r="37" spans="1:36" x14ac:dyDescent="0.4">
      <c r="A37" s="18"/>
      <c r="B37" s="18"/>
      <c r="C37" s="18"/>
      <c r="D37" s="18"/>
      <c r="E37" s="18"/>
      <c r="F37" s="18"/>
      <c r="G37" s="18"/>
      <c r="H37" s="18"/>
      <c r="I37" s="18"/>
      <c r="AB37" s="18"/>
      <c r="AC37" s="18"/>
      <c r="AD37" s="18"/>
      <c r="AE37" s="18"/>
      <c r="AF37" s="18"/>
      <c r="AG37" s="18"/>
      <c r="AH37" s="18"/>
      <c r="AI37" s="18"/>
      <c r="AJ37" s="18"/>
    </row>
    <row r="38" spans="1:36" x14ac:dyDescent="0.4">
      <c r="A38" s="18"/>
      <c r="B38" s="18"/>
      <c r="C38" s="18"/>
      <c r="D38" s="18"/>
      <c r="E38" s="18"/>
      <c r="F38" s="18"/>
      <c r="G38" s="18"/>
      <c r="H38" s="18"/>
      <c r="I38" s="18"/>
      <c r="AB38" s="18"/>
      <c r="AC38" s="18"/>
      <c r="AD38" s="18"/>
      <c r="AE38" s="18"/>
      <c r="AF38" s="18"/>
      <c r="AG38" s="18"/>
      <c r="AH38" s="18"/>
      <c r="AI38" s="18"/>
      <c r="AJ38" s="18"/>
    </row>
    <row r="39" spans="1:36" x14ac:dyDescent="0.4">
      <c r="A39" s="18"/>
      <c r="B39" s="18"/>
      <c r="C39" s="18"/>
      <c r="D39" s="18"/>
      <c r="E39" s="18"/>
      <c r="F39" s="18"/>
      <c r="G39" s="18"/>
      <c r="H39" s="18"/>
      <c r="I39" s="18"/>
      <c r="AB39" s="18"/>
      <c r="AC39" s="18"/>
      <c r="AD39" s="18"/>
      <c r="AE39" s="18"/>
      <c r="AF39" s="18"/>
      <c r="AG39" s="18"/>
      <c r="AH39" s="18"/>
      <c r="AI39" s="18"/>
      <c r="AJ39" s="18"/>
    </row>
    <row r="40" spans="1:36" x14ac:dyDescent="0.4">
      <c r="A40" s="18"/>
      <c r="B40" s="18"/>
      <c r="C40" s="18"/>
      <c r="D40" s="18"/>
      <c r="E40" s="18"/>
      <c r="F40" s="18"/>
      <c r="G40" s="18"/>
      <c r="H40" s="18"/>
      <c r="I40" s="18"/>
      <c r="AB40" s="18"/>
      <c r="AC40" s="18"/>
      <c r="AD40" s="18"/>
      <c r="AE40" s="18"/>
      <c r="AF40" s="18"/>
      <c r="AG40" s="18"/>
      <c r="AH40" s="18"/>
      <c r="AI40" s="18"/>
      <c r="AJ40" s="18"/>
    </row>
    <row r="41" spans="1:36" x14ac:dyDescent="0.4">
      <c r="A41" s="18"/>
      <c r="B41" s="18"/>
      <c r="C41" s="18"/>
      <c r="D41" s="18"/>
      <c r="E41" s="18"/>
      <c r="F41" s="18"/>
      <c r="G41" s="18"/>
      <c r="H41" s="18"/>
      <c r="I41" s="18"/>
      <c r="AB41" s="18"/>
      <c r="AC41" s="18"/>
      <c r="AD41" s="18"/>
      <c r="AE41" s="18"/>
      <c r="AF41" s="18"/>
      <c r="AG41" s="18"/>
      <c r="AH41" s="18"/>
      <c r="AI41" s="18"/>
      <c r="AJ41" s="18"/>
    </row>
    <row r="42" spans="1:36" x14ac:dyDescent="0.4">
      <c r="A42" s="18"/>
      <c r="B42" s="18"/>
      <c r="C42" s="18"/>
      <c r="D42" s="18"/>
      <c r="E42" s="18"/>
      <c r="F42" s="18"/>
      <c r="G42" s="18"/>
      <c r="H42" s="18"/>
      <c r="I42" s="18"/>
      <c r="J42" s="18"/>
      <c r="K42" s="18"/>
      <c r="L42" s="18"/>
      <c r="M42" s="18"/>
      <c r="AB42" s="18"/>
      <c r="AC42" s="18"/>
      <c r="AD42" s="18"/>
      <c r="AE42" s="18"/>
      <c r="AF42" s="18"/>
      <c r="AG42" s="18"/>
      <c r="AH42" s="18"/>
      <c r="AI42" s="18"/>
      <c r="AJ42" s="18"/>
    </row>
    <row r="43" spans="1:36" x14ac:dyDescent="0.4">
      <c r="A43" s="18"/>
      <c r="B43" s="18"/>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row>
    <row r="44" spans="1:36" x14ac:dyDescent="0.4">
      <c r="A44" s="18"/>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row>
    <row r="45" spans="1:36" x14ac:dyDescent="0.4">
      <c r="A45" s="18"/>
      <c r="B45" s="18"/>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row>
    <row r="46" spans="1:36" x14ac:dyDescent="0.4">
      <c r="A46" s="18"/>
      <c r="B46" s="18"/>
      <c r="C46" s="18"/>
      <c r="D46" s="18"/>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row>
    <row r="47" spans="1:36" x14ac:dyDescent="0.4">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row>
    <row r="48" spans="1:36" x14ac:dyDescent="0.4">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row>
    <row r="49" spans="1:36" x14ac:dyDescent="0.4">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row>
    <row r="50" spans="1:36" x14ac:dyDescent="0.4">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row>
    <row r="51" spans="1:36" x14ac:dyDescent="0.4">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row>
    <row r="52" spans="1:36" x14ac:dyDescent="0.4">
      <c r="A52" s="18"/>
      <c r="B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row>
    <row r="53" spans="1:36" x14ac:dyDescent="0.4">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row>
    <row r="54" spans="1:36" x14ac:dyDescent="0.4">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row>
    <row r="55" spans="1:36" x14ac:dyDescent="0.4">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row>
    <row r="56" spans="1:36" x14ac:dyDescent="0.4">
      <c r="A56" s="9"/>
      <c r="B56" s="13" t="s">
        <v>17</v>
      </c>
      <c r="C56" s="33"/>
      <c r="E56" s="34"/>
      <c r="G56" s="34"/>
      <c r="AJ56" s="35">
        <v>42809</v>
      </c>
    </row>
    <row r="57" spans="1:36" x14ac:dyDescent="0.4">
      <c r="A57" s="9"/>
      <c r="B57" s="100" t="s">
        <v>5</v>
      </c>
      <c r="C57" s="101" t="s">
        <v>4</v>
      </c>
      <c r="D57" s="103" t="s">
        <v>3</v>
      </c>
      <c r="E57" s="103"/>
      <c r="F57" s="103"/>
      <c r="G57" s="103"/>
      <c r="H57" s="103"/>
      <c r="I57" s="103"/>
      <c r="J57" s="103"/>
      <c r="K57" s="103"/>
      <c r="L57" s="103"/>
      <c r="M57" s="103"/>
      <c r="N57" s="103"/>
      <c r="O57" s="103"/>
      <c r="P57" s="103"/>
      <c r="Q57" s="103"/>
      <c r="R57" s="103"/>
      <c r="S57" s="103"/>
      <c r="T57" s="103"/>
      <c r="U57" s="103"/>
      <c r="V57" s="103"/>
      <c r="W57" s="103"/>
      <c r="X57" s="103"/>
      <c r="Y57" s="103"/>
      <c r="Z57" s="103"/>
      <c r="AA57" s="103"/>
      <c r="AB57" s="103"/>
      <c r="AC57" s="103"/>
      <c r="AD57" s="103"/>
      <c r="AE57" s="103"/>
      <c r="AF57" s="103"/>
      <c r="AG57" s="103"/>
      <c r="AH57" s="103"/>
      <c r="AI57" s="103"/>
      <c r="AJ57" s="103"/>
    </row>
    <row r="58" spans="1:36" x14ac:dyDescent="0.4">
      <c r="A58" s="9"/>
      <c r="B58" s="100"/>
      <c r="C58" s="102"/>
      <c r="D58" s="36">
        <v>80</v>
      </c>
      <c r="E58" s="36">
        <v>90</v>
      </c>
      <c r="F58" s="36">
        <v>100</v>
      </c>
      <c r="G58" s="36">
        <v>110</v>
      </c>
      <c r="H58" s="36">
        <v>120</v>
      </c>
      <c r="I58" s="36">
        <v>130</v>
      </c>
      <c r="J58" s="36">
        <v>140</v>
      </c>
      <c r="K58" s="36">
        <v>150</v>
      </c>
      <c r="L58" s="36">
        <v>160</v>
      </c>
      <c r="M58" s="36">
        <v>170</v>
      </c>
      <c r="N58" s="36">
        <v>180</v>
      </c>
      <c r="O58" s="36">
        <v>190</v>
      </c>
      <c r="P58" s="36">
        <v>200</v>
      </c>
      <c r="Q58" s="36">
        <v>210</v>
      </c>
      <c r="R58" s="36">
        <v>220</v>
      </c>
      <c r="S58" s="36">
        <v>230</v>
      </c>
      <c r="T58" s="36">
        <v>240</v>
      </c>
      <c r="U58" s="36">
        <v>250</v>
      </c>
      <c r="V58" s="36">
        <v>260</v>
      </c>
      <c r="W58" s="36">
        <v>270</v>
      </c>
      <c r="X58" s="36">
        <v>280</v>
      </c>
      <c r="Y58" s="36">
        <v>290</v>
      </c>
      <c r="Z58" s="36">
        <v>300</v>
      </c>
      <c r="AA58" s="36">
        <v>320</v>
      </c>
      <c r="AB58" s="36">
        <v>340</v>
      </c>
      <c r="AC58" s="36">
        <v>360</v>
      </c>
      <c r="AD58" s="36">
        <v>380</v>
      </c>
      <c r="AE58" s="36">
        <v>400</v>
      </c>
      <c r="AF58" s="36">
        <v>420</v>
      </c>
      <c r="AG58" s="36">
        <v>440</v>
      </c>
      <c r="AH58" s="36">
        <v>460</v>
      </c>
      <c r="AI58" s="36">
        <v>480</v>
      </c>
      <c r="AJ58" s="36">
        <v>500</v>
      </c>
    </row>
    <row r="59" spans="1:36" x14ac:dyDescent="0.4">
      <c r="A59" s="9"/>
      <c r="B59" s="109">
        <v>22</v>
      </c>
      <c r="C59" s="30">
        <v>9</v>
      </c>
      <c r="D59" s="37">
        <f>D115*VLOOKUP($AN$3,$B$131:$C$255,2,FALSE)</f>
        <v>159.01995225700932</v>
      </c>
      <c r="E59" s="37">
        <f>E115*VLOOKUP($AN$3,$B$131:$C$255,2,FALSE)</f>
        <v>192.14910897721961</v>
      </c>
      <c r="F59" s="37">
        <f>F115*VLOOKUP($AN$3,$B$131:$C$255,2,FALSE)</f>
        <v>225.2782656974299</v>
      </c>
      <c r="G59" s="37">
        <f>G115*VLOOKUP($AN$3,$B$131:$C$255,2,FALSE)</f>
        <v>258.40742241764019</v>
      </c>
      <c r="H59" s="37">
        <f>H115*VLOOKUP($AN$3,$B$131:$C$255,2,FALSE)</f>
        <v>291.53657913785042</v>
      </c>
      <c r="I59" s="37">
        <f>I115*VLOOKUP($AN$3,$B$131:$C$255,2,FALSE)</f>
        <v>324.66573585806071</v>
      </c>
      <c r="J59" s="37">
        <f>J115*VLOOKUP($AN$3,$B$131:$C$255,2,FALSE)</f>
        <v>357.794892578271</v>
      </c>
      <c r="K59" s="37">
        <f>K115*VLOOKUP($AN$3,$B$131:$C$255,2,FALSE)</f>
        <v>390.92404929848124</v>
      </c>
      <c r="L59" s="37">
        <f>L115*VLOOKUP($AN$3,$B$131:$C$255,2,FALSE)</f>
        <v>424.05320601869158</v>
      </c>
      <c r="M59" s="37">
        <f>M115*VLOOKUP($AN$3,$B$131:$C$255,2,FALSE)</f>
        <v>457.18236273890182</v>
      </c>
      <c r="N59" s="37">
        <f>N115*VLOOKUP($AN$3,$B$131:$C$255,2,FALSE)</f>
        <v>490.31151945911211</v>
      </c>
      <c r="O59" s="37">
        <f>O115*VLOOKUP($AN$3,$B$131:$C$255,2,FALSE)</f>
        <v>523.4406761793224</v>
      </c>
      <c r="P59" s="37">
        <f>P115*VLOOKUP($AN$3,$B$131:$C$255,2,FALSE)</f>
        <v>556.56983289953268</v>
      </c>
      <c r="Q59" s="37">
        <f>Q115*VLOOKUP($AN$3,$B$131:$C$255,2,FALSE)</f>
        <v>589.69898961974297</v>
      </c>
      <c r="R59" s="37">
        <f>R115*VLOOKUP($AN$3,$B$131:$C$255,2,FALSE)</f>
        <v>622.82814633995315</v>
      </c>
      <c r="S59" s="37">
        <f>S115*VLOOKUP($AN$3,$B$131:$C$255,2,FALSE)</f>
        <v>655.95730306016355</v>
      </c>
      <c r="T59" s="37">
        <f>T115*VLOOKUP($AN$3,$B$131:$C$255,2,FALSE)</f>
        <v>689.08645978037384</v>
      </c>
      <c r="U59" s="37">
        <f>U115*VLOOKUP($AN$3,$B$131:$C$255,2,FALSE)</f>
        <v>722.21561650058413</v>
      </c>
      <c r="V59" s="37">
        <f>V115*VLOOKUP($AN$3,$B$131:$C$255,2,FALSE)</f>
        <v>755.34477322079431</v>
      </c>
      <c r="W59" s="37">
        <f>W115*VLOOKUP($AN$3,$B$131:$C$255,2,FALSE)</f>
        <v>788.4739299410046</v>
      </c>
      <c r="X59" s="37">
        <f>X115*VLOOKUP($AN$3,$B$131:$C$255,2,FALSE)</f>
        <v>821.60308666121489</v>
      </c>
      <c r="Y59" s="37">
        <f>Y115*VLOOKUP($AN$3,$B$131:$C$255,2,FALSE)</f>
        <v>854.73224338142518</v>
      </c>
      <c r="Z59" s="37">
        <f>Z115*VLOOKUP($AN$3,$B$131:$C$255,2,FALSE)</f>
        <v>887.86140010163547</v>
      </c>
      <c r="AA59" s="37">
        <f>AA115*VLOOKUP($AN$3,$B$131:$C$255,2,FALSE)</f>
        <v>954.11971354205593</v>
      </c>
      <c r="AB59" s="37">
        <f>AB115*VLOOKUP($AN$3,$B$131:$C$255,2,FALSE)</f>
        <v>1020.3780269824766</v>
      </c>
      <c r="AC59" s="37">
        <f>AC115*VLOOKUP($AN$3,$B$131:$C$255,2,FALSE)</f>
        <v>1086.6363404228971</v>
      </c>
      <c r="AD59" s="37">
        <f>AD115*VLOOKUP($AN$3,$B$131:$C$255,2,FALSE)</f>
        <v>1152.8946538633177</v>
      </c>
      <c r="AE59" s="37">
        <f>AE115*VLOOKUP($AN$3,$B$131:$C$255,2,FALSE)</f>
        <v>1219.1529673037383</v>
      </c>
      <c r="AF59" s="37">
        <f>AF115*VLOOKUP($AN$3,$B$131:$C$255,2,FALSE)</f>
        <v>1285.4112807441588</v>
      </c>
      <c r="AG59" s="37">
        <f>AG115*VLOOKUP($AN$3,$B$131:$C$255,2,FALSE)</f>
        <v>1351.6695941845794</v>
      </c>
      <c r="AH59" s="37">
        <f>AH115*VLOOKUP($AN$3,$B$131:$C$255,2,FALSE)</f>
        <v>1417.927907625</v>
      </c>
      <c r="AI59" s="37">
        <f>AI115*VLOOKUP($AN$3,$B$131:$C$255,2,FALSE)</f>
        <v>1484.1862210654206</v>
      </c>
      <c r="AJ59" s="37">
        <f>AJ115*VLOOKUP($AN$3,$B$131:$C$255,2,FALSE)</f>
        <v>1550.4445345058409</v>
      </c>
    </row>
    <row r="60" spans="1:36" x14ac:dyDescent="0.4">
      <c r="A60" s="9"/>
      <c r="B60" s="109"/>
      <c r="C60" s="30">
        <v>15</v>
      </c>
      <c r="D60" s="38">
        <f>D116*VLOOKUP($AN$3,$B$131:$C$255,2,FALSE)</f>
        <v>250.7133343317758</v>
      </c>
      <c r="E60" s="38">
        <f>E116*VLOOKUP($AN$3,$B$131:$C$255,2,FALSE)</f>
        <v>299.39553517289727</v>
      </c>
      <c r="F60" s="38">
        <f>F116*VLOOKUP($AN$3,$B$131:$C$255,2,FALSE)</f>
        <v>348.0777360140188</v>
      </c>
      <c r="G60" s="38">
        <f>G116*VLOOKUP($AN$3,$B$131:$C$255,2,FALSE)</f>
        <v>396.75993685514027</v>
      </c>
      <c r="H60" s="38">
        <f>H116*VLOOKUP($AN$3,$B$131:$C$255,2,FALSE)</f>
        <v>445.44213769626185</v>
      </c>
      <c r="I60" s="38">
        <f>I116*VLOOKUP($AN$3,$B$131:$C$255,2,FALSE)</f>
        <v>494.12433853738327</v>
      </c>
      <c r="J60" s="38">
        <f>J116*VLOOKUP($AN$3,$B$131:$C$255,2,FALSE)</f>
        <v>542.80653937850479</v>
      </c>
      <c r="K60" s="38">
        <f>K116*VLOOKUP($AN$3,$B$131:$C$255,2,FALSE)</f>
        <v>591.48874021962638</v>
      </c>
      <c r="L60" s="38">
        <f>L116*VLOOKUP($AN$3,$B$131:$C$255,2,FALSE)</f>
        <v>640.17094106074785</v>
      </c>
      <c r="M60" s="38">
        <f>M116*VLOOKUP($AN$3,$B$131:$C$255,2,FALSE)</f>
        <v>688.85314190186944</v>
      </c>
      <c r="N60" s="38">
        <f>N116*VLOOKUP($AN$3,$B$131:$C$255,2,FALSE)</f>
        <v>737.53534274299079</v>
      </c>
      <c r="O60" s="38">
        <f>O116*VLOOKUP($AN$3,$B$131:$C$255,2,FALSE)</f>
        <v>786.21754358411238</v>
      </c>
      <c r="P60" s="38">
        <f>P116*VLOOKUP($AN$3,$B$131:$C$255,2,FALSE)</f>
        <v>834.89974442523396</v>
      </c>
      <c r="Q60" s="38">
        <f>Q116*VLOOKUP($AN$3,$B$131:$C$255,2,FALSE)</f>
        <v>883.58194526635543</v>
      </c>
      <c r="R60" s="38">
        <f>R116*VLOOKUP($AN$3,$B$131:$C$255,2,FALSE)</f>
        <v>932.2641461074769</v>
      </c>
      <c r="S60" s="38">
        <f>S116*VLOOKUP($AN$3,$B$131:$C$255,2,FALSE)</f>
        <v>980.94634694859849</v>
      </c>
      <c r="T60" s="38">
        <f>T116*VLOOKUP($AN$3,$B$131:$C$255,2,FALSE)</f>
        <v>1029.62854778972</v>
      </c>
      <c r="U60" s="38">
        <f>U116*VLOOKUP($AN$3,$B$131:$C$255,2,FALSE)</f>
        <v>1078.3107486308413</v>
      </c>
      <c r="V60" s="38">
        <f>V116*VLOOKUP($AN$3,$B$131:$C$255,2,FALSE)</f>
        <v>1126.9929494719629</v>
      </c>
      <c r="W60" s="38">
        <f>W116*VLOOKUP($AN$3,$B$131:$C$255,2,FALSE)</f>
        <v>1175.6751503130845</v>
      </c>
      <c r="X60" s="38">
        <f>X116*VLOOKUP($AN$3,$B$131:$C$255,2,FALSE)</f>
        <v>1224.3573511542061</v>
      </c>
      <c r="Y60" s="38">
        <f>Y116*VLOOKUP($AN$3,$B$131:$C$255,2,FALSE)</f>
        <v>1273.0395519953277</v>
      </c>
      <c r="Z60" s="38">
        <f>Z116*VLOOKUP($AN$3,$B$131:$C$255,2,FALSE)</f>
        <v>1321.721752836449</v>
      </c>
      <c r="AA60" s="38">
        <f>AA116*VLOOKUP($AN$3,$B$131:$C$255,2,FALSE)</f>
        <v>1419.086154518692</v>
      </c>
      <c r="AB60" s="38">
        <f>AB116*VLOOKUP($AN$3,$B$131:$C$255,2,FALSE)</f>
        <v>1516.4505562009351</v>
      </c>
      <c r="AC60" s="38">
        <f>AC116*VLOOKUP($AN$3,$B$131:$C$255,2,FALSE)</f>
        <v>1613.8149578831781</v>
      </c>
      <c r="AD60" s="38">
        <f>AD116*VLOOKUP($AN$3,$B$131:$C$255,2,FALSE)</f>
        <v>1711.1793595654212</v>
      </c>
      <c r="AE60" s="38">
        <f>AE116*VLOOKUP($AN$3,$B$131:$C$255,2,FALSE)</f>
        <v>1808.543761247664</v>
      </c>
      <c r="AF60" s="38">
        <f>AF116*VLOOKUP($AN$3,$B$131:$C$255,2,FALSE)</f>
        <v>1905.9081629299071</v>
      </c>
      <c r="AG60" s="38">
        <f>AG116*VLOOKUP($AN$3,$B$131:$C$255,2,FALSE)</f>
        <v>2003.2725646121503</v>
      </c>
      <c r="AH60" s="38">
        <f>AH116*VLOOKUP($AN$3,$B$131:$C$255,2,FALSE)</f>
        <v>2100.6369662943935</v>
      </c>
      <c r="AI60" s="38">
        <f>AI116*VLOOKUP($AN$3,$B$131:$C$255,2,FALSE)</f>
        <v>2198.0013679766362</v>
      </c>
      <c r="AJ60" s="38">
        <f>AJ116*VLOOKUP($AN$3,$B$131:$C$255,2,FALSE)</f>
        <v>2295.3657696588793</v>
      </c>
    </row>
    <row r="61" spans="1:36" x14ac:dyDescent="0.4">
      <c r="A61" s="9"/>
      <c r="B61" s="109">
        <v>32</v>
      </c>
      <c r="C61" s="30">
        <v>9</v>
      </c>
      <c r="D61" s="39">
        <f>D117*VLOOKUP($AN$3,$B$131:$C$255,2,FALSE)</f>
        <v>209.64039669565224</v>
      </c>
      <c r="E61" s="39">
        <f>E117*VLOOKUP($AN$3,$B$131:$C$255,2,FALSE)</f>
        <v>253.31547934057977</v>
      </c>
      <c r="F61" s="39">
        <f>F117*VLOOKUP($AN$3,$B$131:$C$255,2,FALSE)</f>
        <v>296.99056198550738</v>
      </c>
      <c r="G61" s="39">
        <f>G117*VLOOKUP($AN$3,$B$131:$C$255,2,FALSE)</f>
        <v>340.66564463043488</v>
      </c>
      <c r="H61" s="39">
        <f>H117*VLOOKUP($AN$3,$B$131:$C$255,2,FALSE)</f>
        <v>384.34072727536244</v>
      </c>
      <c r="I61" s="39">
        <f>I117*VLOOKUP($AN$3,$B$131:$C$255,2,FALSE)</f>
        <v>428.01580992029</v>
      </c>
      <c r="J61" s="39">
        <f>J117*VLOOKUP($AN$3,$B$131:$C$255,2,FALSE)</f>
        <v>471.69089256521755</v>
      </c>
      <c r="K61" s="39">
        <f>K117*VLOOKUP($AN$3,$B$131:$C$255,2,FALSE)</f>
        <v>515.36597521014505</v>
      </c>
      <c r="L61" s="39">
        <f>L117*VLOOKUP($AN$3,$B$131:$C$255,2,FALSE)</f>
        <v>559.04105785507261</v>
      </c>
      <c r="M61" s="39">
        <f>M117*VLOOKUP($AN$3,$B$131:$C$255,2,FALSE)</f>
        <v>602.71614050000017</v>
      </c>
      <c r="N61" s="39">
        <f>N117*VLOOKUP($AN$3,$B$131:$C$255,2,FALSE)</f>
        <v>646.39122314492772</v>
      </c>
      <c r="O61" s="39">
        <f>O117*VLOOKUP($AN$3,$B$131:$C$255,2,FALSE)</f>
        <v>690.06630578985528</v>
      </c>
      <c r="P61" s="39">
        <f>P117*VLOOKUP($AN$3,$B$131:$C$255,2,FALSE)</f>
        <v>733.74138843478283</v>
      </c>
      <c r="Q61" s="39">
        <f>Q117*VLOOKUP($AN$3,$B$131:$C$255,2,FALSE)</f>
        <v>777.41647107971039</v>
      </c>
      <c r="R61" s="39">
        <f>R117*VLOOKUP($AN$3,$B$131:$C$255,2,FALSE)</f>
        <v>821.09155372463795</v>
      </c>
      <c r="S61" s="39">
        <f>S117*VLOOKUP($AN$3,$B$131:$C$255,2,FALSE)</f>
        <v>864.7666363695655</v>
      </c>
      <c r="T61" s="39">
        <f>T117*VLOOKUP($AN$3,$B$131:$C$255,2,FALSE)</f>
        <v>908.44171901449306</v>
      </c>
      <c r="U61" s="39">
        <f>U117*VLOOKUP($AN$3,$B$131:$C$255,2,FALSE)</f>
        <v>952.11680165942073</v>
      </c>
      <c r="V61" s="39">
        <f>V117*VLOOKUP($AN$3,$B$131:$C$255,2,FALSE)</f>
        <v>995.79188430434806</v>
      </c>
      <c r="W61" s="39">
        <f>W117*VLOOKUP($AN$3,$B$131:$C$255,2,FALSE)</f>
        <v>1039.4669669492757</v>
      </c>
      <c r="X61" s="39">
        <f>X117*VLOOKUP($AN$3,$B$131:$C$255,2,FALSE)</f>
        <v>1083.1420495942032</v>
      </c>
      <c r="Y61" s="39">
        <f>Y117*VLOOKUP($AN$3,$B$131:$C$255,2,FALSE)</f>
        <v>1126.8171322391308</v>
      </c>
      <c r="Z61" s="39">
        <f>Z117*VLOOKUP($AN$3,$B$131:$C$255,2,FALSE)</f>
        <v>1170.4922148840585</v>
      </c>
      <c r="AA61" s="39">
        <f>AA117*VLOOKUP($AN$3,$B$131:$C$255,2,FALSE)</f>
        <v>1257.8423801739134</v>
      </c>
      <c r="AB61" s="39">
        <f>AB117*VLOOKUP($AN$3,$B$131:$C$255,2,FALSE)</f>
        <v>1345.1925454637685</v>
      </c>
      <c r="AC61" s="39">
        <f>AC117*VLOOKUP($AN$3,$B$131:$C$255,2,FALSE)</f>
        <v>1432.5427107536236</v>
      </c>
      <c r="AD61" s="39">
        <f>AD117*VLOOKUP($AN$3,$B$131:$C$255,2,FALSE)</f>
        <v>1519.8928760434787</v>
      </c>
      <c r="AE61" s="39">
        <f>AE117*VLOOKUP($AN$3,$B$131:$C$255,2,FALSE)</f>
        <v>1607.2430413333338</v>
      </c>
      <c r="AF61" s="39">
        <f>AF117*VLOOKUP($AN$3,$B$131:$C$255,2,FALSE)</f>
        <v>1694.593206623189</v>
      </c>
      <c r="AG61" s="39">
        <f>AG117*VLOOKUP($AN$3,$B$131:$C$255,2,FALSE)</f>
        <v>1781.9433719130441</v>
      </c>
      <c r="AH61" s="39">
        <f>AH117*VLOOKUP($AN$3,$B$131:$C$255,2,FALSE)</f>
        <v>1869.2935372028992</v>
      </c>
      <c r="AI61" s="39">
        <f>AI117*VLOOKUP($AN$3,$B$131:$C$255,2,FALSE)</f>
        <v>1956.6437024927545</v>
      </c>
      <c r="AJ61" s="39">
        <f>AJ117*VLOOKUP($AN$3,$B$131:$C$255,2,FALSE)</f>
        <v>2043.9938677826092</v>
      </c>
    </row>
    <row r="62" spans="1:36" x14ac:dyDescent="0.4">
      <c r="A62" s="9"/>
      <c r="B62" s="109"/>
      <c r="C62" s="30">
        <v>11</v>
      </c>
      <c r="D62" s="40">
        <f>D118*VLOOKUP($AN$3,$B$131:$C$255,2,FALSE)</f>
        <v>246.89930339130439</v>
      </c>
      <c r="E62" s="40">
        <f>E118*VLOOKUP($AN$3,$B$131:$C$255,2,FALSE)</f>
        <v>298.33665826449283</v>
      </c>
      <c r="F62" s="40">
        <f>F118*VLOOKUP($AN$3,$B$131:$C$255,2,FALSE)</f>
        <v>349.77401313768127</v>
      </c>
      <c r="G62" s="40">
        <f>G118*VLOOKUP($AN$3,$B$131:$C$255,2,FALSE)</f>
        <v>401.21136801086965</v>
      </c>
      <c r="H62" s="40">
        <f>H118*VLOOKUP($AN$3,$B$131:$C$255,2,FALSE)</f>
        <v>452.64872288405809</v>
      </c>
      <c r="I62" s="40">
        <f>I118*VLOOKUP($AN$3,$B$131:$C$255,2,FALSE)</f>
        <v>504.08607775724647</v>
      </c>
      <c r="J62" s="40">
        <f>J118*VLOOKUP($AN$3,$B$131:$C$255,2,FALSE)</f>
        <v>555.52343263043497</v>
      </c>
      <c r="K62" s="40">
        <f>K118*VLOOKUP($AN$3,$B$131:$C$255,2,FALSE)</f>
        <v>606.96078750362324</v>
      </c>
      <c r="L62" s="40">
        <f>L118*VLOOKUP($AN$3,$B$131:$C$255,2,FALSE)</f>
        <v>658.39814237681173</v>
      </c>
      <c r="M62" s="40">
        <f>M118*VLOOKUP($AN$3,$B$131:$C$255,2,FALSE)</f>
        <v>709.83549725000012</v>
      </c>
      <c r="N62" s="40">
        <f>N118*VLOOKUP($AN$3,$B$131:$C$255,2,FALSE)</f>
        <v>761.27285212318861</v>
      </c>
      <c r="O62" s="40">
        <f>O118*VLOOKUP($AN$3,$B$131:$C$255,2,FALSE)</f>
        <v>812.710206996377</v>
      </c>
      <c r="P62" s="40">
        <f>P118*VLOOKUP($AN$3,$B$131:$C$255,2,FALSE)</f>
        <v>864.14756186956538</v>
      </c>
      <c r="Q62" s="40">
        <f>Q118*VLOOKUP($AN$3,$B$131:$C$255,2,FALSE)</f>
        <v>915.58491674275388</v>
      </c>
      <c r="R62" s="40">
        <f>R118*VLOOKUP($AN$3,$B$131:$C$255,2,FALSE)</f>
        <v>967.02227161594215</v>
      </c>
      <c r="S62" s="40">
        <f>S118*VLOOKUP($AN$3,$B$131:$C$255,2,FALSE)</f>
        <v>1018.4596264891306</v>
      </c>
      <c r="T62" s="40">
        <f>T118*VLOOKUP($AN$3,$B$131:$C$255,2,FALSE)</f>
        <v>1069.8969813623191</v>
      </c>
      <c r="U62" s="40">
        <f>U118*VLOOKUP($AN$3,$B$131:$C$255,2,FALSE)</f>
        <v>1121.3343362355076</v>
      </c>
      <c r="V62" s="40">
        <f>V118*VLOOKUP($AN$3,$B$131:$C$255,2,FALSE)</f>
        <v>1172.7716911086959</v>
      </c>
      <c r="W62" s="40">
        <f>W118*VLOOKUP($AN$3,$B$131:$C$255,2,FALSE)</f>
        <v>1224.2090459818842</v>
      </c>
      <c r="X62" s="40">
        <f>X118*VLOOKUP($AN$3,$B$131:$C$255,2,FALSE)</f>
        <v>1275.6464008550727</v>
      </c>
      <c r="Y62" s="40">
        <f>Y118*VLOOKUP($AN$3,$B$131:$C$255,2,FALSE)</f>
        <v>1327.0837557282612</v>
      </c>
      <c r="Z62" s="40">
        <f>Z118*VLOOKUP($AN$3,$B$131:$C$255,2,FALSE)</f>
        <v>1378.5211106014497</v>
      </c>
      <c r="AA62" s="40">
        <f>AA118*VLOOKUP($AN$3,$B$131:$C$255,2,FALSE)</f>
        <v>1481.3958203478264</v>
      </c>
      <c r="AB62" s="40">
        <f>AB118*VLOOKUP($AN$3,$B$131:$C$255,2,FALSE)</f>
        <v>1584.2705300942032</v>
      </c>
      <c r="AC62" s="40">
        <f>AC118*VLOOKUP($AN$3,$B$131:$C$255,2,FALSE)</f>
        <v>1687.14523984058</v>
      </c>
      <c r="AD62" s="40">
        <f>AD118*VLOOKUP($AN$3,$B$131:$C$255,2,FALSE)</f>
        <v>1790.019949586957</v>
      </c>
      <c r="AE62" s="40">
        <f>AE118*VLOOKUP($AN$3,$B$131:$C$255,2,FALSE)</f>
        <v>1892.8946593333337</v>
      </c>
      <c r="AF62" s="40">
        <f>AF118*VLOOKUP($AN$3,$B$131:$C$255,2,FALSE)</f>
        <v>1995.7693690797105</v>
      </c>
      <c r="AG62" s="40">
        <f>AG118*VLOOKUP($AN$3,$B$131:$C$255,2,FALSE)</f>
        <v>2098.6440788260875</v>
      </c>
      <c r="AH62" s="40">
        <f>AH118*VLOOKUP($AN$3,$B$131:$C$255,2,FALSE)</f>
        <v>2201.5187885724645</v>
      </c>
      <c r="AI62" s="40">
        <f>AI118*VLOOKUP($AN$3,$B$131:$C$255,2,FALSE)</f>
        <v>2304.3934983188415</v>
      </c>
      <c r="AJ62" s="40">
        <f>AJ118*VLOOKUP($AN$3,$B$131:$C$255,2,FALSE)</f>
        <v>2407.2682080652176</v>
      </c>
    </row>
    <row r="63" spans="1:36" x14ac:dyDescent="0.4">
      <c r="A63" s="9"/>
      <c r="B63" s="109"/>
      <c r="C63" s="30">
        <v>15</v>
      </c>
      <c r="D63" s="40">
        <f>D119*VLOOKUP($AN$3,$B$131:$C$255,2,FALSE)</f>
        <v>402.6236704437793</v>
      </c>
      <c r="E63" s="40">
        <f>E119*VLOOKUP($AN$3,$B$131:$C$255,2,FALSE)</f>
        <v>480.80302392800826</v>
      </c>
      <c r="F63" s="40">
        <f>F119*VLOOKUP($AN$3,$B$131:$C$255,2,FALSE)</f>
        <v>558.98237741223727</v>
      </c>
      <c r="G63" s="40">
        <f>G119*VLOOKUP($AN$3,$B$131:$C$255,2,FALSE)</f>
        <v>637.16173089646622</v>
      </c>
      <c r="H63" s="40">
        <f>H119*VLOOKUP($AN$3,$B$131:$C$255,2,FALSE)</f>
        <v>715.34108438069529</v>
      </c>
      <c r="I63" s="40">
        <f>I119*VLOOKUP($AN$3,$B$131:$C$255,2,FALSE)</f>
        <v>793.52043786492413</v>
      </c>
      <c r="J63" s="40">
        <f>J119*VLOOKUP($AN$3,$B$131:$C$255,2,FALSE)</f>
        <v>871.6997913491532</v>
      </c>
      <c r="K63" s="40">
        <f>K119*VLOOKUP($AN$3,$B$131:$C$255,2,FALSE)</f>
        <v>949.87914483338227</v>
      </c>
      <c r="L63" s="40">
        <f>L119*VLOOKUP($AN$3,$B$131:$C$255,2,FALSE)</f>
        <v>1028.0584983176111</v>
      </c>
      <c r="M63" s="40">
        <f>M119*VLOOKUP($AN$3,$B$131:$C$255,2,FALSE)</f>
        <v>1106.2378518018402</v>
      </c>
      <c r="N63" s="40">
        <f>N119*VLOOKUP($AN$3,$B$131:$C$255,2,FALSE)</f>
        <v>1184.417205286069</v>
      </c>
      <c r="O63" s="40">
        <f>O119*VLOOKUP($AN$3,$B$131:$C$255,2,FALSE)</f>
        <v>1262.5965587702981</v>
      </c>
      <c r="P63" s="40">
        <f>P119*VLOOKUP($AN$3,$B$131:$C$255,2,FALSE)</f>
        <v>1340.7759122545272</v>
      </c>
      <c r="Q63" s="40">
        <f>Q119*VLOOKUP($AN$3,$B$131:$C$255,2,FALSE)</f>
        <v>1418.955265738756</v>
      </c>
      <c r="R63" s="40">
        <f>R119*VLOOKUP($AN$3,$B$131:$C$255,2,FALSE)</f>
        <v>1497.1346192229851</v>
      </c>
      <c r="S63" s="40">
        <f>S119*VLOOKUP($AN$3,$B$131:$C$255,2,FALSE)</f>
        <v>1575.3139727072141</v>
      </c>
      <c r="T63" s="40">
        <f>T119*VLOOKUP($AN$3,$B$131:$C$255,2,FALSE)</f>
        <v>1653.4933261914432</v>
      </c>
      <c r="U63" s="40">
        <f>U119*VLOOKUP($AN$3,$B$131:$C$255,2,FALSE)</f>
        <v>1731.672679675672</v>
      </c>
      <c r="V63" s="40">
        <f>V119*VLOOKUP($AN$3,$B$131:$C$255,2,FALSE)</f>
        <v>1809.8520331599011</v>
      </c>
      <c r="W63" s="40">
        <f>W119*VLOOKUP($AN$3,$B$131:$C$255,2,FALSE)</f>
        <v>1888.0313866441302</v>
      </c>
      <c r="X63" s="40">
        <f>X119*VLOOKUP($AN$3,$B$131:$C$255,2,FALSE)</f>
        <v>1966.2107401283592</v>
      </c>
      <c r="Y63" s="40">
        <f>Y119*VLOOKUP($AN$3,$B$131:$C$255,2,FALSE)</f>
        <v>2044.3900936125883</v>
      </c>
      <c r="Z63" s="40">
        <f>Z119*VLOOKUP($AN$3,$B$131:$C$255,2,FALSE)</f>
        <v>2122.5694470968169</v>
      </c>
      <c r="AA63" s="40">
        <f>AA119*VLOOKUP($AN$3,$B$131:$C$255,2,FALSE)</f>
        <v>2278.9281540652751</v>
      </c>
      <c r="AB63" s="40">
        <f>AB119*VLOOKUP($AN$3,$B$131:$C$255,2,FALSE)</f>
        <v>2435.2868610337332</v>
      </c>
      <c r="AC63" s="40">
        <f>AC119*VLOOKUP($AN$3,$B$131:$C$255,2,FALSE)</f>
        <v>2591.6455680021909</v>
      </c>
      <c r="AD63" s="40">
        <f>AD119*VLOOKUP($AN$3,$B$131:$C$255,2,FALSE)</f>
        <v>2748.004274970649</v>
      </c>
      <c r="AE63" s="40">
        <f>AE119*VLOOKUP($AN$3,$B$131:$C$255,2,FALSE)</f>
        <v>2904.3629819391067</v>
      </c>
      <c r="AF63" s="40">
        <f>AF119*VLOOKUP($AN$3,$B$131:$C$255,2,FALSE)</f>
        <v>3060.7216889075648</v>
      </c>
      <c r="AG63" s="40">
        <f>AG119*VLOOKUP($AN$3,$B$131:$C$255,2,FALSE)</f>
        <v>3217.080395876023</v>
      </c>
      <c r="AH63" s="40">
        <f>AH119*VLOOKUP($AN$3,$B$131:$C$255,2,FALSE)</f>
        <v>3373.4391028444811</v>
      </c>
      <c r="AI63" s="40">
        <f>AI119*VLOOKUP($AN$3,$B$131:$C$255,2,FALSE)</f>
        <v>3529.7978098129388</v>
      </c>
      <c r="AJ63" s="40">
        <f>AJ119*VLOOKUP($AN$3,$B$131:$C$255,2,FALSE)</f>
        <v>3686.1565167813969</v>
      </c>
    </row>
    <row r="64" spans="1:36" x14ac:dyDescent="0.4">
      <c r="A64" s="9"/>
      <c r="B64" s="109"/>
      <c r="C64" s="30">
        <v>30</v>
      </c>
      <c r="D64" s="40">
        <f>D120*VLOOKUP($AN$3,$B$131:$C$255,2,FALSE)</f>
        <v>458</v>
      </c>
      <c r="E64" s="40">
        <f>E120*VLOOKUP($AN$3,$B$131:$C$255,2,FALSE)</f>
        <v>549</v>
      </c>
      <c r="F64" s="40">
        <f>F120*VLOOKUP($AN$3,$B$131:$C$255,2,FALSE)</f>
        <v>640</v>
      </c>
      <c r="G64" s="40">
        <f>G120*VLOOKUP($AN$3,$B$131:$C$255,2,FALSE)</f>
        <v>731</v>
      </c>
      <c r="H64" s="40">
        <f>H120*VLOOKUP($AN$3,$B$131:$C$255,2,FALSE)</f>
        <v>822</v>
      </c>
      <c r="I64" s="40">
        <f>I120*VLOOKUP($AN$3,$B$131:$C$255,2,FALSE)</f>
        <v>913</v>
      </c>
      <c r="J64" s="40">
        <f>J120*VLOOKUP($AN$3,$B$131:$C$255,2,FALSE)</f>
        <v>1004</v>
      </c>
      <c r="K64" s="40">
        <f>K120*VLOOKUP($AN$3,$B$131:$C$255,2,FALSE)</f>
        <v>1095</v>
      </c>
      <c r="L64" s="40">
        <f>L120*VLOOKUP($AN$3,$B$131:$C$255,2,FALSE)</f>
        <v>1186</v>
      </c>
      <c r="M64" s="40">
        <f>M120*VLOOKUP($AN$3,$B$131:$C$255,2,FALSE)</f>
        <v>1276</v>
      </c>
      <c r="N64" s="40">
        <f>N120*VLOOKUP($AN$3,$B$131:$C$255,2,FALSE)</f>
        <v>1367</v>
      </c>
      <c r="O64" s="40">
        <f>O120*VLOOKUP($AN$3,$B$131:$C$255,2,FALSE)</f>
        <v>1458</v>
      </c>
      <c r="P64" s="40">
        <f>P120*VLOOKUP($AN$3,$B$131:$C$255,2,FALSE)</f>
        <v>1549</v>
      </c>
      <c r="Q64" s="40">
        <f>Q120*VLOOKUP($AN$3,$B$131:$C$255,2,FALSE)</f>
        <v>1640</v>
      </c>
      <c r="R64" s="40">
        <f>R120*VLOOKUP($AN$3,$B$131:$C$255,2,FALSE)</f>
        <v>1731</v>
      </c>
      <c r="S64" s="40">
        <f>S120*VLOOKUP($AN$3,$B$131:$C$255,2,FALSE)</f>
        <v>1822</v>
      </c>
      <c r="T64" s="40">
        <f>T120*VLOOKUP($AN$3,$B$131:$C$255,2,FALSE)</f>
        <v>1913</v>
      </c>
      <c r="U64" s="40">
        <f>U120*VLOOKUP($AN$3,$B$131:$C$255,2,FALSE)</f>
        <v>2004</v>
      </c>
      <c r="V64" s="40">
        <f>V120*VLOOKUP($AN$3,$B$131:$C$255,2,FALSE)</f>
        <v>2095</v>
      </c>
      <c r="W64" s="40">
        <f>W120*VLOOKUP($AN$3,$B$131:$C$255,2,FALSE)</f>
        <v>2186</v>
      </c>
      <c r="X64" s="40">
        <f>X120*VLOOKUP($AN$3,$B$131:$C$255,2,FALSE)</f>
        <v>2277</v>
      </c>
      <c r="Y64" s="40">
        <f>Y120*VLOOKUP($AN$3,$B$131:$C$255,2,FALSE)</f>
        <v>2368</v>
      </c>
      <c r="Z64" s="40">
        <f>Z120*VLOOKUP($AN$3,$B$131:$C$255,2,FALSE)</f>
        <v>2459</v>
      </c>
      <c r="AA64" s="40">
        <f>AA120*VLOOKUP($AN$3,$B$131:$C$255,2,FALSE)</f>
        <v>2641</v>
      </c>
      <c r="AB64" s="40">
        <f>AB120*VLOOKUP($AN$3,$B$131:$C$255,2,FALSE)</f>
        <v>2823</v>
      </c>
      <c r="AC64" s="40">
        <f>AC120*VLOOKUP($AN$3,$B$131:$C$255,2,FALSE)</f>
        <v>3005</v>
      </c>
      <c r="AD64" s="40">
        <f>AD120*VLOOKUP($AN$3,$B$131:$C$255,2,FALSE)</f>
        <v>3187</v>
      </c>
      <c r="AE64" s="40">
        <f>AE120*VLOOKUP($AN$3,$B$131:$C$255,2,FALSE)</f>
        <v>3369</v>
      </c>
      <c r="AF64" s="40">
        <f>AF120*VLOOKUP($AN$3,$B$131:$C$255,2,FALSE)</f>
        <v>3550</v>
      </c>
      <c r="AG64" s="40">
        <f>AG120*VLOOKUP($AN$3,$B$131:$C$255,2,FALSE)</f>
        <v>3732</v>
      </c>
      <c r="AH64" s="40">
        <f>AH120*VLOOKUP($AN$3,$B$131:$C$255,2,FALSE)</f>
        <v>3914</v>
      </c>
      <c r="AI64" s="40">
        <f>AI120*VLOOKUP($AN$3,$B$131:$C$255,2,FALSE)</f>
        <v>4096</v>
      </c>
      <c r="AJ64" s="40">
        <f>AJ120*VLOOKUP($AN$3,$B$131:$C$255,2,FALSE)</f>
        <v>4278</v>
      </c>
    </row>
    <row r="65" spans="1:36" x14ac:dyDescent="0.4">
      <c r="A65" s="9"/>
      <c r="B65" s="109"/>
      <c r="C65" s="30">
        <v>45</v>
      </c>
      <c r="D65" s="38">
        <f>D121*VLOOKUP($AN$3,$B$131:$C$255,2,FALSE)</f>
        <v>803</v>
      </c>
      <c r="E65" s="38">
        <f>E121*VLOOKUP($AN$3,$B$131:$C$255,2,FALSE)</f>
        <v>962</v>
      </c>
      <c r="F65" s="38">
        <f>F121*VLOOKUP($AN$3,$B$131:$C$255,2,FALSE)</f>
        <v>1122</v>
      </c>
      <c r="G65" s="38">
        <f>G121*VLOOKUP($AN$3,$B$131:$C$255,2,FALSE)</f>
        <v>1281</v>
      </c>
      <c r="H65" s="38">
        <f>H121*VLOOKUP($AN$3,$B$131:$C$255,2,FALSE)</f>
        <v>1441</v>
      </c>
      <c r="I65" s="38">
        <f>I121*VLOOKUP($AN$3,$B$131:$C$255,2,FALSE)</f>
        <v>1600</v>
      </c>
      <c r="J65" s="38">
        <f>J121*VLOOKUP($AN$3,$B$131:$C$255,2,FALSE)</f>
        <v>1759</v>
      </c>
      <c r="K65" s="38">
        <f>K121*VLOOKUP($AN$3,$B$131:$C$255,2,FALSE)</f>
        <v>1919</v>
      </c>
      <c r="L65" s="38">
        <f>L121*VLOOKUP($AN$3,$B$131:$C$255,2,FALSE)</f>
        <v>2078</v>
      </c>
      <c r="M65" s="38">
        <f>M121*VLOOKUP($AN$3,$B$131:$C$255,2,FALSE)</f>
        <v>2238</v>
      </c>
      <c r="N65" s="38">
        <f>N121*VLOOKUP($AN$3,$B$131:$C$255,2,FALSE)</f>
        <v>2397</v>
      </c>
      <c r="O65" s="38">
        <f>O121*VLOOKUP($AN$3,$B$131:$C$255,2,FALSE)</f>
        <v>2557</v>
      </c>
      <c r="P65" s="38">
        <f>P121*VLOOKUP($AN$3,$B$131:$C$255,2,FALSE)</f>
        <v>2716</v>
      </c>
      <c r="Q65" s="38">
        <f>Q121*VLOOKUP($AN$3,$B$131:$C$255,2,FALSE)</f>
        <v>2876</v>
      </c>
      <c r="R65" s="38">
        <f>R121*VLOOKUP($AN$3,$B$131:$C$255,2,FALSE)</f>
        <v>3035</v>
      </c>
      <c r="S65" s="38">
        <f>S121*VLOOKUP($AN$3,$B$131:$C$255,2,FALSE)</f>
        <v>3195</v>
      </c>
      <c r="T65" s="38">
        <f>T121*VLOOKUP($AN$3,$B$131:$C$255,2,FALSE)</f>
        <v>3354</v>
      </c>
      <c r="U65" s="38">
        <f>U121*VLOOKUP($AN$3,$B$131:$C$255,2,FALSE)</f>
        <v>3514</v>
      </c>
      <c r="V65" s="38">
        <f>V121*VLOOKUP($AN$3,$B$131:$C$255,2,FALSE)</f>
        <v>3673</v>
      </c>
      <c r="W65" s="38">
        <f>W121*VLOOKUP($AN$3,$B$131:$C$255,2,FALSE)</f>
        <v>3833</v>
      </c>
      <c r="X65" s="38">
        <f>X121*VLOOKUP($AN$3,$B$131:$C$255,2,FALSE)</f>
        <v>3992</v>
      </c>
      <c r="Y65" s="38">
        <f>Y121*VLOOKUP($AN$3,$B$131:$C$255,2,FALSE)</f>
        <v>4152</v>
      </c>
      <c r="Z65" s="38">
        <f>Z121*VLOOKUP($AN$3,$B$131:$C$255,2,FALSE)</f>
        <v>4311</v>
      </c>
      <c r="AA65" s="38">
        <f>AA121*VLOOKUP($AN$3,$B$131:$C$255,2,FALSE)</f>
        <v>4630</v>
      </c>
      <c r="AB65" s="38">
        <f>AB121*VLOOKUP($AN$3,$B$131:$C$255,2,FALSE)</f>
        <v>4949</v>
      </c>
      <c r="AC65" s="38">
        <f>AC121*VLOOKUP($AN$3,$B$131:$C$255,2,FALSE)</f>
        <v>5268</v>
      </c>
      <c r="AD65" s="38">
        <f>AD121*VLOOKUP($AN$3,$B$131:$C$255,2,FALSE)</f>
        <v>5587</v>
      </c>
      <c r="AE65" s="38">
        <f>AE121*VLOOKUP($AN$3,$B$131:$C$255,2,FALSE)</f>
        <v>5906</v>
      </c>
      <c r="AF65" s="38">
        <f>AF121*VLOOKUP($AN$3,$B$131:$C$255,2,FALSE)</f>
        <v>6225</v>
      </c>
      <c r="AG65" s="38">
        <f>AG121*VLOOKUP($AN$3,$B$131:$C$255,2,FALSE)</f>
        <v>6544</v>
      </c>
      <c r="AH65" s="38">
        <f>AH121*VLOOKUP($AN$3,$B$131:$C$255,2,FALSE)</f>
        <v>6863</v>
      </c>
      <c r="AI65" s="38">
        <f>AI121*VLOOKUP($AN$3,$B$131:$C$255,2,FALSE)</f>
        <v>7181</v>
      </c>
      <c r="AJ65" s="38">
        <f>AJ121*VLOOKUP($AN$3,$B$131:$C$255,2,FALSE)</f>
        <v>7500</v>
      </c>
    </row>
    <row r="66" spans="1:36" x14ac:dyDescent="0.4">
      <c r="A66" s="9"/>
      <c r="B66" s="110">
        <v>42</v>
      </c>
      <c r="C66" s="30">
        <v>9</v>
      </c>
      <c r="D66" s="39">
        <f>D122*VLOOKUP($AN$3,$B$131:$C$255,2,FALSE)</f>
        <v>311.47746877657715</v>
      </c>
      <c r="E66" s="39">
        <f>E122*VLOOKUP($AN$3,$B$131:$C$255,2,FALSE)</f>
        <v>371.95853067494164</v>
      </c>
      <c r="F66" s="39">
        <f>F122*VLOOKUP($AN$3,$B$131:$C$255,2,FALSE)</f>
        <v>432.43959257330613</v>
      </c>
      <c r="G66" s="39">
        <f>G122*VLOOKUP($AN$3,$B$131:$C$255,2,FALSE)</f>
        <v>492.92065447167062</v>
      </c>
      <c r="H66" s="39">
        <f>H122*VLOOKUP($AN$3,$B$131:$C$255,2,FALSE)</f>
        <v>553.40171637003516</v>
      </c>
      <c r="I66" s="39">
        <f>I122*VLOOKUP($AN$3,$B$131:$C$255,2,FALSE)</f>
        <v>613.88277826839965</v>
      </c>
      <c r="J66" s="39">
        <f>J122*VLOOKUP($AN$3,$B$131:$C$255,2,FALSE)</f>
        <v>674.36384016676413</v>
      </c>
      <c r="K66" s="39">
        <f>K122*VLOOKUP($AN$3,$B$131:$C$255,2,FALSE)</f>
        <v>734.84490206512874</v>
      </c>
      <c r="L66" s="39">
        <f>L122*VLOOKUP($AN$3,$B$131:$C$255,2,FALSE)</f>
        <v>795.32596396349311</v>
      </c>
      <c r="M66" s="39">
        <f>M122*VLOOKUP($AN$3,$B$131:$C$255,2,FALSE)</f>
        <v>855.80702586185771</v>
      </c>
      <c r="N66" s="39">
        <f>N122*VLOOKUP($AN$3,$B$131:$C$255,2,FALSE)</f>
        <v>916.28808776022208</v>
      </c>
      <c r="O66" s="39">
        <f>O122*VLOOKUP($AN$3,$B$131:$C$255,2,FALSE)</f>
        <v>976.76914965858668</v>
      </c>
      <c r="P66" s="39">
        <f>P122*VLOOKUP($AN$3,$B$131:$C$255,2,FALSE)</f>
        <v>1037.2502115569512</v>
      </c>
      <c r="Q66" s="39">
        <f>Q122*VLOOKUP($AN$3,$B$131:$C$255,2,FALSE)</f>
        <v>1097.7312734553157</v>
      </c>
      <c r="R66" s="39">
        <f>R122*VLOOKUP($AN$3,$B$131:$C$255,2,FALSE)</f>
        <v>1158.2123353536801</v>
      </c>
      <c r="S66" s="39">
        <f>S122*VLOOKUP($AN$3,$B$131:$C$255,2,FALSE)</f>
        <v>1218.6933972520446</v>
      </c>
      <c r="T66" s="39">
        <f>T122*VLOOKUP($AN$3,$B$131:$C$255,2,FALSE)</f>
        <v>1279.1744591504093</v>
      </c>
      <c r="U66" s="39">
        <f>U122*VLOOKUP($AN$3,$B$131:$C$255,2,FALSE)</f>
        <v>1339.6555210487736</v>
      </c>
      <c r="V66" s="39">
        <f>V122*VLOOKUP($AN$3,$B$131:$C$255,2,FALSE)</f>
        <v>1400.1365829471381</v>
      </c>
      <c r="W66" s="39">
        <f>W122*VLOOKUP($AN$3,$B$131:$C$255,2,FALSE)</f>
        <v>1460.6176448455026</v>
      </c>
      <c r="X66" s="39">
        <f>X122*VLOOKUP($AN$3,$B$131:$C$255,2,FALSE)</f>
        <v>1521.0987067438673</v>
      </c>
      <c r="Y66" s="39">
        <f>Y122*VLOOKUP($AN$3,$B$131:$C$255,2,FALSE)</f>
        <v>1581.5797686422318</v>
      </c>
      <c r="Z66" s="39">
        <f>Z122*VLOOKUP($AN$3,$B$131:$C$255,2,FALSE)</f>
        <v>1642.060830540596</v>
      </c>
      <c r="AA66" s="39">
        <f>AA122*VLOOKUP($AN$3,$B$131:$C$255,2,FALSE)</f>
        <v>1763.0229543373252</v>
      </c>
      <c r="AB66" s="39">
        <f>AB122*VLOOKUP($AN$3,$B$131:$C$255,2,FALSE)</f>
        <v>1883.9850781340542</v>
      </c>
      <c r="AC66" s="39">
        <f>AC122*VLOOKUP($AN$3,$B$131:$C$255,2,FALSE)</f>
        <v>2004.9472019307832</v>
      </c>
      <c r="AD66" s="39">
        <f>AD122*VLOOKUP($AN$3,$B$131:$C$255,2,FALSE)</f>
        <v>2125.9093257275122</v>
      </c>
      <c r="AE66" s="39">
        <f>AE122*VLOOKUP($AN$3,$B$131:$C$255,2,FALSE)</f>
        <v>2246.8714495242411</v>
      </c>
      <c r="AF66" s="39">
        <f>AF122*VLOOKUP($AN$3,$B$131:$C$255,2,FALSE)</f>
        <v>2367.8335733209701</v>
      </c>
      <c r="AG66" s="39">
        <f>AG122*VLOOKUP($AN$3,$B$131:$C$255,2,FALSE)</f>
        <v>2488.7956971176991</v>
      </c>
      <c r="AH66" s="39">
        <f>AH122*VLOOKUP($AN$3,$B$131:$C$255,2,FALSE)</f>
        <v>2609.7578209144285</v>
      </c>
      <c r="AI66" s="39">
        <f>AI122*VLOOKUP($AN$3,$B$131:$C$255,2,FALSE)</f>
        <v>2730.719944711157</v>
      </c>
      <c r="AJ66" s="39">
        <f>AJ122*VLOOKUP($AN$3,$B$131:$C$255,2,FALSE)</f>
        <v>2851.682068507886</v>
      </c>
    </row>
    <row r="67" spans="1:36" x14ac:dyDescent="0.4">
      <c r="A67" s="9"/>
      <c r="B67" s="110"/>
      <c r="C67" s="30">
        <v>11</v>
      </c>
      <c r="D67" s="40">
        <f>D123*VLOOKUP($AN$3,$B$131:$C$255,2,FALSE)</f>
        <v>372.24160322137851</v>
      </c>
      <c r="E67" s="40">
        <f>E123*VLOOKUP($AN$3,$B$131:$C$255,2,FALSE)</f>
        <v>444.52152617698601</v>
      </c>
      <c r="F67" s="40">
        <f>F123*VLOOKUP($AN$3,$B$131:$C$255,2,FALSE)</f>
        <v>516.80144913259346</v>
      </c>
      <c r="G67" s="40">
        <f>G123*VLOOKUP($AN$3,$B$131:$C$255,2,FALSE)</f>
        <v>589.08137208820096</v>
      </c>
      <c r="H67" s="40">
        <f>H123*VLOOKUP($AN$3,$B$131:$C$255,2,FALSE)</f>
        <v>661.36129504380847</v>
      </c>
      <c r="I67" s="40">
        <f>I123*VLOOKUP($AN$3,$B$131:$C$255,2,FALSE)</f>
        <v>733.64121799941586</v>
      </c>
      <c r="J67" s="40">
        <f>J123*VLOOKUP($AN$3,$B$131:$C$255,2,FALSE)</f>
        <v>805.92114095502336</v>
      </c>
      <c r="K67" s="40">
        <f>K123*VLOOKUP($AN$3,$B$131:$C$255,2,FALSE)</f>
        <v>878.20106391063098</v>
      </c>
      <c r="L67" s="40">
        <f>L123*VLOOKUP($AN$3,$B$131:$C$255,2,FALSE)</f>
        <v>950.48098686623837</v>
      </c>
      <c r="M67" s="40">
        <f>M123*VLOOKUP($AN$3,$B$131:$C$255,2,FALSE)</f>
        <v>1022.7609098218459</v>
      </c>
      <c r="N67" s="40">
        <f>N123*VLOOKUP($AN$3,$B$131:$C$255,2,FALSE)</f>
        <v>1095.0408327774533</v>
      </c>
      <c r="O67" s="40">
        <f>O123*VLOOKUP($AN$3,$B$131:$C$255,2,FALSE)</f>
        <v>1167.3207557330609</v>
      </c>
      <c r="P67" s="40">
        <f>P123*VLOOKUP($AN$3,$B$131:$C$255,2,FALSE)</f>
        <v>1239.6006786886683</v>
      </c>
      <c r="Q67" s="40">
        <f>Q123*VLOOKUP($AN$3,$B$131:$C$255,2,FALSE)</f>
        <v>1311.8806016442757</v>
      </c>
      <c r="R67" s="40">
        <f>R123*VLOOKUP($AN$3,$B$131:$C$255,2,FALSE)</f>
        <v>1384.1605245998833</v>
      </c>
      <c r="S67" s="40">
        <f>S123*VLOOKUP($AN$3,$B$131:$C$255,2,FALSE)</f>
        <v>1456.4404475554909</v>
      </c>
      <c r="T67" s="40">
        <f>T123*VLOOKUP($AN$3,$B$131:$C$255,2,FALSE)</f>
        <v>1528.7203705110983</v>
      </c>
      <c r="U67" s="40">
        <f>U123*VLOOKUP($AN$3,$B$131:$C$255,2,FALSE)</f>
        <v>1601.0002934667057</v>
      </c>
      <c r="V67" s="40">
        <f>V123*VLOOKUP($AN$3,$B$131:$C$255,2,FALSE)</f>
        <v>1673.2802164223131</v>
      </c>
      <c r="W67" s="40">
        <f>W123*VLOOKUP($AN$3,$B$131:$C$255,2,FALSE)</f>
        <v>1745.5601393779207</v>
      </c>
      <c r="X67" s="40">
        <f>X123*VLOOKUP($AN$3,$B$131:$C$255,2,FALSE)</f>
        <v>1817.8400623335283</v>
      </c>
      <c r="Y67" s="40">
        <f>Y123*VLOOKUP($AN$3,$B$131:$C$255,2,FALSE)</f>
        <v>1890.1199852891357</v>
      </c>
      <c r="Z67" s="40">
        <f>Z123*VLOOKUP($AN$3,$B$131:$C$255,2,FALSE)</f>
        <v>1962.3999082447431</v>
      </c>
      <c r="AA67" s="40">
        <f>AA123*VLOOKUP($AN$3,$B$131:$C$255,2,FALSE)</f>
        <v>2106.9597541559583</v>
      </c>
      <c r="AB67" s="40">
        <f>AB123*VLOOKUP($AN$3,$B$131:$C$255,2,FALSE)</f>
        <v>2251.5196000671731</v>
      </c>
      <c r="AC67" s="40">
        <f>AC123*VLOOKUP($AN$3,$B$131:$C$255,2,FALSE)</f>
        <v>2396.0794459783879</v>
      </c>
      <c r="AD67" s="40">
        <f>AD123*VLOOKUP($AN$3,$B$131:$C$255,2,FALSE)</f>
        <v>2540.6392918896031</v>
      </c>
      <c r="AE67" s="40">
        <f>AE123*VLOOKUP($AN$3,$B$131:$C$255,2,FALSE)</f>
        <v>2685.1991378008179</v>
      </c>
      <c r="AF67" s="40">
        <f>AF123*VLOOKUP($AN$3,$B$131:$C$255,2,FALSE)</f>
        <v>2829.7589837120331</v>
      </c>
      <c r="AG67" s="40">
        <f>AG123*VLOOKUP($AN$3,$B$131:$C$255,2,FALSE)</f>
        <v>2974.3188296232479</v>
      </c>
      <c r="AH67" s="40">
        <f>AH123*VLOOKUP($AN$3,$B$131:$C$255,2,FALSE)</f>
        <v>3118.8786755344631</v>
      </c>
      <c r="AI67" s="40">
        <f>AI123*VLOOKUP($AN$3,$B$131:$C$255,2,FALSE)</f>
        <v>3263.4385214456775</v>
      </c>
      <c r="AJ67" s="40">
        <f>AJ123*VLOOKUP($AN$3,$B$131:$C$255,2,FALSE)</f>
        <v>3407.9983673568927</v>
      </c>
    </row>
    <row r="68" spans="1:36" x14ac:dyDescent="0.4">
      <c r="A68" s="9"/>
      <c r="B68" s="110"/>
      <c r="C68" s="30">
        <v>15</v>
      </c>
      <c r="D68" s="40">
        <f>D124*VLOOKUP($AN$3,$B$131:$C$255,2,FALSE)</f>
        <v>474.94865666037748</v>
      </c>
      <c r="E68" s="40">
        <f>E124*VLOOKUP($AN$3,$B$131:$C$255,2,FALSE)</f>
        <v>573.89629346462277</v>
      </c>
      <c r="F68" s="40">
        <f>F124*VLOOKUP($AN$3,$B$131:$C$255,2,FALSE)</f>
        <v>672.84393026886823</v>
      </c>
      <c r="G68" s="40">
        <f>G124*VLOOKUP($AN$3,$B$131:$C$255,2,FALSE)</f>
        <v>771.79156707311347</v>
      </c>
      <c r="H68" s="40">
        <f>H124*VLOOKUP($AN$3,$B$131:$C$255,2,FALSE)</f>
        <v>870.73920387735882</v>
      </c>
      <c r="I68" s="40">
        <f>I124*VLOOKUP($AN$3,$B$131:$C$255,2,FALSE)</f>
        <v>969.68684068160405</v>
      </c>
      <c r="J68" s="40">
        <f>J124*VLOOKUP($AN$3,$B$131:$C$255,2,FALSE)</f>
        <v>1068.6344774858494</v>
      </c>
      <c r="K68" s="40">
        <f>K124*VLOOKUP($AN$3,$B$131:$C$255,2,FALSE)</f>
        <v>1167.5821142900948</v>
      </c>
      <c r="L68" s="40">
        <f>L124*VLOOKUP($AN$3,$B$131:$C$255,2,FALSE)</f>
        <v>1266.5297510943401</v>
      </c>
      <c r="M68" s="40">
        <f>M124*VLOOKUP($AN$3,$B$131:$C$255,2,FALSE)</f>
        <v>1365.4773878985852</v>
      </c>
      <c r="N68" s="40">
        <f>N124*VLOOKUP($AN$3,$B$131:$C$255,2,FALSE)</f>
        <v>1464.4250247028306</v>
      </c>
      <c r="O68" s="40">
        <f>O124*VLOOKUP($AN$3,$B$131:$C$255,2,FALSE)</f>
        <v>1563.3726615070761</v>
      </c>
      <c r="P68" s="40">
        <f>P124*VLOOKUP($AN$3,$B$131:$C$255,2,FALSE)</f>
        <v>1662.3202983113213</v>
      </c>
      <c r="Q68" s="40">
        <f>Q124*VLOOKUP($AN$3,$B$131:$C$255,2,FALSE)</f>
        <v>1761.2679351155666</v>
      </c>
      <c r="R68" s="40">
        <f>R124*VLOOKUP($AN$3,$B$131:$C$255,2,FALSE)</f>
        <v>1860.2155719198117</v>
      </c>
      <c r="S68" s="40">
        <f>S124*VLOOKUP($AN$3,$B$131:$C$255,2,FALSE)</f>
        <v>1959.1632087240573</v>
      </c>
      <c r="T68" s="40">
        <f>T124*VLOOKUP($AN$3,$B$131:$C$255,2,FALSE)</f>
        <v>2058.1108455283024</v>
      </c>
      <c r="U68" s="40">
        <f>U124*VLOOKUP($AN$3,$B$131:$C$255,2,FALSE)</f>
        <v>2157.058482332548</v>
      </c>
      <c r="V68" s="40">
        <f>V124*VLOOKUP($AN$3,$B$131:$C$255,2,FALSE)</f>
        <v>2256.0061191367931</v>
      </c>
      <c r="W68" s="40">
        <f>W124*VLOOKUP($AN$3,$B$131:$C$255,2,FALSE)</f>
        <v>2354.9537559410383</v>
      </c>
      <c r="X68" s="40">
        <f>X124*VLOOKUP($AN$3,$B$131:$C$255,2,FALSE)</f>
        <v>2453.9013927452838</v>
      </c>
      <c r="Y68" s="40">
        <f>Y124*VLOOKUP($AN$3,$B$131:$C$255,2,FALSE)</f>
        <v>2552.8490295495294</v>
      </c>
      <c r="Z68" s="40">
        <f>Z124*VLOOKUP($AN$3,$B$131:$C$255,2,FALSE)</f>
        <v>2651.7966663537745</v>
      </c>
      <c r="AA68" s="40">
        <f>AA124*VLOOKUP($AN$3,$B$131:$C$255,2,FALSE)</f>
        <v>2849.6919399622648</v>
      </c>
      <c r="AB68" s="40">
        <f>AB124*VLOOKUP($AN$3,$B$131:$C$255,2,FALSE)</f>
        <v>3047.5872135707559</v>
      </c>
      <c r="AC68" s="40">
        <f>AC124*VLOOKUP($AN$3,$B$131:$C$255,2,FALSE)</f>
        <v>3245.4824871792462</v>
      </c>
      <c r="AD68" s="40">
        <f>AD124*VLOOKUP($AN$3,$B$131:$C$255,2,FALSE)</f>
        <v>3443.3777607877369</v>
      </c>
      <c r="AE68" s="40">
        <f>AE124*VLOOKUP($AN$3,$B$131:$C$255,2,FALSE)</f>
        <v>3641.2730343962276</v>
      </c>
      <c r="AF68" s="40">
        <f>AF124*VLOOKUP($AN$3,$B$131:$C$255,2,FALSE)</f>
        <v>3839.1683080047183</v>
      </c>
      <c r="AG68" s="40">
        <f>AG124*VLOOKUP($AN$3,$B$131:$C$255,2,FALSE)</f>
        <v>4037.063581613209</v>
      </c>
      <c r="AH68" s="40">
        <f>AH124*VLOOKUP($AN$3,$B$131:$C$255,2,FALSE)</f>
        <v>4234.9588552217001</v>
      </c>
      <c r="AI68" s="40">
        <f>AI124*VLOOKUP($AN$3,$B$131:$C$255,2,FALSE)</f>
        <v>4432.8541288301903</v>
      </c>
      <c r="AJ68" s="40">
        <f>AJ124*VLOOKUP($AN$3,$B$131:$C$255,2,FALSE)</f>
        <v>4630.7494024386806</v>
      </c>
    </row>
    <row r="69" spans="1:36" x14ac:dyDescent="0.4">
      <c r="A69" s="9"/>
      <c r="B69" s="110"/>
      <c r="C69" s="30">
        <v>30</v>
      </c>
      <c r="D69" s="40">
        <f>D125*VLOOKUP($AN$3,$B$131:$C$255,2,FALSE)</f>
        <v>803</v>
      </c>
      <c r="E69" s="40">
        <f>E125*VLOOKUP($AN$3,$B$131:$C$255,2,FALSE)</f>
        <v>962</v>
      </c>
      <c r="F69" s="40">
        <f>F125*VLOOKUP($AN$3,$B$131:$C$255,2,FALSE)</f>
        <v>1122</v>
      </c>
      <c r="G69" s="40">
        <f>G125*VLOOKUP($AN$3,$B$131:$C$255,2,FALSE)</f>
        <v>1281</v>
      </c>
      <c r="H69" s="40">
        <f>H125*VLOOKUP($AN$3,$B$131:$C$255,2,FALSE)</f>
        <v>1441</v>
      </c>
      <c r="I69" s="40">
        <f>I125*VLOOKUP($AN$3,$B$131:$C$255,2,FALSE)</f>
        <v>1600</v>
      </c>
      <c r="J69" s="40">
        <f>J125*VLOOKUP($AN$3,$B$131:$C$255,2,FALSE)</f>
        <v>1759</v>
      </c>
      <c r="K69" s="40">
        <f>K125*VLOOKUP($AN$3,$B$131:$C$255,2,FALSE)</f>
        <v>1919</v>
      </c>
      <c r="L69" s="40">
        <f>L125*VLOOKUP($AN$3,$B$131:$C$255,2,FALSE)</f>
        <v>2078</v>
      </c>
      <c r="M69" s="40">
        <f>M125*VLOOKUP($AN$3,$B$131:$C$255,2,FALSE)</f>
        <v>2238</v>
      </c>
      <c r="N69" s="40">
        <f>N125*VLOOKUP($AN$3,$B$131:$C$255,2,FALSE)</f>
        <v>2397</v>
      </c>
      <c r="O69" s="40">
        <f>O125*VLOOKUP($AN$3,$B$131:$C$255,2,FALSE)</f>
        <v>2557</v>
      </c>
      <c r="P69" s="40">
        <f>P125*VLOOKUP($AN$3,$B$131:$C$255,2,FALSE)</f>
        <v>2716</v>
      </c>
      <c r="Q69" s="40">
        <f>Q125*VLOOKUP($AN$3,$B$131:$C$255,2,FALSE)</f>
        <v>2876</v>
      </c>
      <c r="R69" s="40">
        <f>R125*VLOOKUP($AN$3,$B$131:$C$255,2,FALSE)</f>
        <v>3035</v>
      </c>
      <c r="S69" s="40">
        <f>S125*VLOOKUP($AN$3,$B$131:$C$255,2,FALSE)</f>
        <v>3195</v>
      </c>
      <c r="T69" s="40">
        <f>T125*VLOOKUP($AN$3,$B$131:$C$255,2,FALSE)</f>
        <v>3354</v>
      </c>
      <c r="U69" s="40">
        <f>U125*VLOOKUP($AN$3,$B$131:$C$255,2,FALSE)</f>
        <v>3514</v>
      </c>
      <c r="V69" s="40">
        <f>V125*VLOOKUP($AN$3,$B$131:$C$255,2,FALSE)</f>
        <v>3673</v>
      </c>
      <c r="W69" s="40">
        <f>W125*VLOOKUP($AN$3,$B$131:$C$255,2,FALSE)</f>
        <v>3833</v>
      </c>
      <c r="X69" s="40">
        <f>X125*VLOOKUP($AN$3,$B$131:$C$255,2,FALSE)</f>
        <v>3992</v>
      </c>
      <c r="Y69" s="40">
        <f>Y125*VLOOKUP($AN$3,$B$131:$C$255,2,FALSE)</f>
        <v>4152</v>
      </c>
      <c r="Z69" s="40">
        <f>Z125*VLOOKUP($AN$3,$B$131:$C$255,2,FALSE)</f>
        <v>4311</v>
      </c>
      <c r="AA69" s="40">
        <f>AA125*VLOOKUP($AN$3,$B$131:$C$255,2,FALSE)</f>
        <v>4630</v>
      </c>
      <c r="AB69" s="40">
        <f>AB125*VLOOKUP($AN$3,$B$131:$C$255,2,FALSE)</f>
        <v>4949</v>
      </c>
      <c r="AC69" s="40">
        <f>AC125*VLOOKUP($AN$3,$B$131:$C$255,2,FALSE)</f>
        <v>5268</v>
      </c>
      <c r="AD69" s="40">
        <f>AD125*VLOOKUP($AN$3,$B$131:$C$255,2,FALSE)</f>
        <v>5587</v>
      </c>
      <c r="AE69" s="40">
        <f>AE125*VLOOKUP($AN$3,$B$131:$C$255,2,FALSE)</f>
        <v>5906</v>
      </c>
      <c r="AF69" s="40">
        <f>AF125*VLOOKUP($AN$3,$B$131:$C$255,2,FALSE)</f>
        <v>6225</v>
      </c>
      <c r="AG69" s="40">
        <f>AG125*VLOOKUP($AN$3,$B$131:$C$255,2,FALSE)</f>
        <v>6544</v>
      </c>
      <c r="AH69" s="40">
        <f>AH125*VLOOKUP($AN$3,$B$131:$C$255,2,FALSE)</f>
        <v>6863</v>
      </c>
      <c r="AI69" s="40">
        <f>AI125*VLOOKUP($AN$3,$B$131:$C$255,2,FALSE)</f>
        <v>7181</v>
      </c>
      <c r="AJ69" s="40">
        <f>AJ125*VLOOKUP($AN$3,$B$131:$C$255,2,FALSE)</f>
        <v>7500</v>
      </c>
    </row>
    <row r="70" spans="1:36" x14ac:dyDescent="0.4">
      <c r="A70" s="9"/>
      <c r="B70" s="110"/>
      <c r="C70" s="30">
        <v>45</v>
      </c>
      <c r="D70" s="38">
        <f>D126*VLOOKUP($AN$3,$B$131:$C$255,2,FALSE)</f>
        <v>1116</v>
      </c>
      <c r="E70" s="38">
        <f>E126*VLOOKUP($AN$3,$B$131:$C$255,2,FALSE)</f>
        <v>1337</v>
      </c>
      <c r="F70" s="38">
        <f>F126*VLOOKUP($AN$3,$B$131:$C$255,2,FALSE)</f>
        <v>1559</v>
      </c>
      <c r="G70" s="38">
        <f>G126*VLOOKUP($AN$3,$B$131:$C$255,2,FALSE)</f>
        <v>1781</v>
      </c>
      <c r="H70" s="38">
        <f>H126*VLOOKUP($AN$3,$B$131:$C$255,2,FALSE)</f>
        <v>2002</v>
      </c>
      <c r="I70" s="38">
        <f>I126*VLOOKUP($AN$3,$B$131:$C$255,2,FALSE)</f>
        <v>2224</v>
      </c>
      <c r="J70" s="38">
        <f>J126*VLOOKUP($AN$3,$B$131:$C$255,2,FALSE)</f>
        <v>2446</v>
      </c>
      <c r="K70" s="38">
        <f>K126*VLOOKUP($AN$3,$B$131:$C$255,2,FALSE)</f>
        <v>2667</v>
      </c>
      <c r="L70" s="38">
        <f>L126*VLOOKUP($AN$3,$B$131:$C$255,2,FALSE)</f>
        <v>2889</v>
      </c>
      <c r="M70" s="38">
        <f>M126*VLOOKUP($AN$3,$B$131:$C$255,2,FALSE)</f>
        <v>3111</v>
      </c>
      <c r="N70" s="38">
        <f>N126*VLOOKUP($AN$3,$B$131:$C$255,2,FALSE)</f>
        <v>3332</v>
      </c>
      <c r="O70" s="38">
        <f>O126*VLOOKUP($AN$3,$B$131:$C$255,2,FALSE)</f>
        <v>3554</v>
      </c>
      <c r="P70" s="38">
        <f>P126*VLOOKUP($AN$3,$B$131:$C$255,2,FALSE)</f>
        <v>3776</v>
      </c>
      <c r="Q70" s="38">
        <f>Q126*VLOOKUP($AN$3,$B$131:$C$255,2,FALSE)</f>
        <v>3997</v>
      </c>
      <c r="R70" s="38">
        <f>R126*VLOOKUP($AN$3,$B$131:$C$255,2,FALSE)</f>
        <v>4219</v>
      </c>
      <c r="S70" s="38">
        <f>S126*VLOOKUP($AN$3,$B$131:$C$255,2,FALSE)</f>
        <v>4441</v>
      </c>
      <c r="T70" s="38">
        <f>T126*VLOOKUP($AN$3,$B$131:$C$255,2,FALSE)</f>
        <v>4662</v>
      </c>
      <c r="U70" s="38">
        <f>U126*VLOOKUP($AN$3,$B$131:$C$255,2,FALSE)</f>
        <v>4884</v>
      </c>
      <c r="V70" s="38">
        <f>V126*VLOOKUP($AN$3,$B$131:$C$255,2,FALSE)</f>
        <v>5106</v>
      </c>
      <c r="W70" s="38">
        <f>W126*VLOOKUP($AN$3,$B$131:$C$255,2,FALSE)</f>
        <v>5327</v>
      </c>
      <c r="X70" s="38">
        <f>X126*VLOOKUP($AN$3,$B$131:$C$255,2,FALSE)</f>
        <v>5549</v>
      </c>
      <c r="Y70" s="38">
        <f>Y126*VLOOKUP($AN$3,$B$131:$C$255,2,FALSE)</f>
        <v>5771</v>
      </c>
      <c r="Z70" s="38">
        <f>Z126*VLOOKUP($AN$3,$B$131:$C$255,2,FALSE)</f>
        <v>5992</v>
      </c>
      <c r="AA70" s="38">
        <f>AA126*VLOOKUP($AN$3,$B$131:$C$255,2,FALSE)</f>
        <v>6436</v>
      </c>
      <c r="AB70" s="38">
        <f>AB126*VLOOKUP($AN$3,$B$131:$C$255,2,FALSE)</f>
        <v>6879</v>
      </c>
      <c r="AC70" s="38">
        <f>AC126*VLOOKUP($AN$3,$B$131:$C$255,2,FALSE)</f>
        <v>7322</v>
      </c>
      <c r="AD70" s="38">
        <f>AD126*VLOOKUP($AN$3,$B$131:$C$255,2,FALSE)</f>
        <v>7765</v>
      </c>
      <c r="AE70" s="38">
        <f>AE126*VLOOKUP($AN$3,$B$131:$C$255,2,FALSE)</f>
        <v>8209</v>
      </c>
      <c r="AF70" s="38">
        <f>AF126*VLOOKUP($AN$3,$B$131:$C$255,2,FALSE)</f>
        <v>8652</v>
      </c>
      <c r="AG70" s="38">
        <f>AG126*VLOOKUP($AN$3,$B$131:$C$255,2,FALSE)</f>
        <v>9095</v>
      </c>
      <c r="AH70" s="38">
        <f>AH126*VLOOKUP($AN$3,$B$131:$C$255,2,FALSE)</f>
        <v>9539</v>
      </c>
      <c r="AI70" s="38">
        <f>AI126*VLOOKUP($AN$3,$B$131:$C$255,2,FALSE)</f>
        <v>9982</v>
      </c>
      <c r="AJ70" s="38">
        <f>AJ126*VLOOKUP($AN$3,$B$131:$C$255,2,FALSE)</f>
        <v>10425</v>
      </c>
    </row>
    <row r="71" spans="1:36" x14ac:dyDescent="0.4">
      <c r="A71" s="18"/>
      <c r="B71" s="18"/>
      <c r="C71" s="18"/>
      <c r="D71" s="18"/>
      <c r="E71" s="18"/>
      <c r="F71" s="18"/>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c r="AH71" s="18"/>
      <c r="AI71" s="18"/>
      <c r="AJ71" s="18"/>
    </row>
    <row r="72" spans="1:36" x14ac:dyDescent="0.4">
      <c r="A72" s="18"/>
      <c r="B72" s="18"/>
      <c r="C72" s="18"/>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row>
    <row r="73" spans="1:36" x14ac:dyDescent="0.4">
      <c r="A73" s="18"/>
      <c r="B73" s="13" t="s">
        <v>16</v>
      </c>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row>
    <row r="74" spans="1:36" x14ac:dyDescent="0.4">
      <c r="A74" s="18"/>
      <c r="B74" s="100" t="s">
        <v>5</v>
      </c>
      <c r="C74" s="101" t="s">
        <v>4</v>
      </c>
      <c r="D74" s="103" t="s">
        <v>3</v>
      </c>
      <c r="E74" s="103"/>
      <c r="F74" s="103"/>
      <c r="G74" s="103"/>
      <c r="H74" s="103"/>
      <c r="I74" s="103"/>
      <c r="J74" s="103"/>
      <c r="K74" s="103"/>
      <c r="L74" s="103"/>
      <c r="M74" s="103"/>
      <c r="N74" s="103"/>
      <c r="O74" s="103"/>
      <c r="P74" s="103"/>
      <c r="Q74" s="103"/>
      <c r="R74" s="103"/>
      <c r="S74" s="103"/>
      <c r="T74" s="103"/>
      <c r="U74" s="103"/>
      <c r="V74" s="103"/>
      <c r="W74" s="103"/>
      <c r="X74" s="103"/>
      <c r="Y74" s="103"/>
      <c r="Z74" s="103"/>
      <c r="AA74" s="103"/>
      <c r="AB74" s="103"/>
      <c r="AC74" s="103"/>
      <c r="AD74" s="103"/>
      <c r="AE74" s="103"/>
      <c r="AF74" s="103"/>
      <c r="AG74" s="103"/>
      <c r="AH74" s="103"/>
      <c r="AI74" s="103"/>
      <c r="AJ74" s="103"/>
    </row>
    <row r="75" spans="1:36" x14ac:dyDescent="0.4">
      <c r="A75" s="18"/>
      <c r="B75" s="100"/>
      <c r="C75" s="102"/>
      <c r="D75" s="36">
        <v>80</v>
      </c>
      <c r="E75" s="36">
        <v>90</v>
      </c>
      <c r="F75" s="36">
        <v>100</v>
      </c>
      <c r="G75" s="36">
        <v>110</v>
      </c>
      <c r="H75" s="36">
        <v>120</v>
      </c>
      <c r="I75" s="36">
        <v>130</v>
      </c>
      <c r="J75" s="36">
        <v>140</v>
      </c>
      <c r="K75" s="36">
        <v>150</v>
      </c>
      <c r="L75" s="36">
        <v>160</v>
      </c>
      <c r="M75" s="36">
        <v>170</v>
      </c>
      <c r="N75" s="36">
        <v>180</v>
      </c>
      <c r="O75" s="36">
        <v>190</v>
      </c>
      <c r="P75" s="36">
        <v>200</v>
      </c>
      <c r="Q75" s="36">
        <v>210</v>
      </c>
      <c r="R75" s="36">
        <v>220</v>
      </c>
      <c r="S75" s="36">
        <v>230</v>
      </c>
      <c r="T75" s="36">
        <v>240</v>
      </c>
      <c r="U75" s="36">
        <v>250</v>
      </c>
      <c r="V75" s="36">
        <v>260</v>
      </c>
      <c r="W75" s="36">
        <v>270</v>
      </c>
      <c r="X75" s="36">
        <v>280</v>
      </c>
      <c r="Y75" s="36">
        <v>290</v>
      </c>
      <c r="Z75" s="36">
        <v>300</v>
      </c>
      <c r="AA75" s="36">
        <v>320</v>
      </c>
      <c r="AB75" s="36">
        <v>340</v>
      </c>
      <c r="AC75" s="36">
        <v>360</v>
      </c>
      <c r="AD75" s="36">
        <v>380</v>
      </c>
      <c r="AE75" s="36">
        <v>400</v>
      </c>
      <c r="AF75" s="36">
        <v>420</v>
      </c>
      <c r="AG75" s="36">
        <v>440</v>
      </c>
      <c r="AH75" s="36">
        <v>460</v>
      </c>
      <c r="AI75" s="36">
        <v>480</v>
      </c>
      <c r="AJ75" s="36">
        <v>500</v>
      </c>
    </row>
    <row r="76" spans="1:36" x14ac:dyDescent="0.4">
      <c r="A76" s="18"/>
      <c r="B76" s="109">
        <v>22</v>
      </c>
      <c r="C76" s="30">
        <v>9</v>
      </c>
      <c r="D76" s="41">
        <f>(D15-D59)/D59</f>
        <v>0.12829581706415927</v>
      </c>
      <c r="E76" s="41">
        <f>(E15-E59)/E59</f>
        <v>9.7007170099515372E-2</v>
      </c>
      <c r="F76" s="41">
        <f>(F15-F59)/F59</f>
        <v>7.4921066359766614E-2</v>
      </c>
      <c r="G76" s="41">
        <f>(G15-G59)/G59</f>
        <v>5.8498066143030478E-2</v>
      </c>
      <c r="H76" s="41">
        <f>(H15-H59)/H59</f>
        <v>4.5807565975552661E-2</v>
      </c>
      <c r="I76" s="41">
        <f>(I15-I59)/I59</f>
        <v>3.5706963801437654E-2</v>
      </c>
      <c r="J76" s="41">
        <f>(J15-J59)/J59</f>
        <v>2.7476843511417857E-2</v>
      </c>
      <c r="K76" s="41">
        <f>(K15-K59)/K59</f>
        <v>2.0641658863774445E-2</v>
      </c>
      <c r="L76" s="41">
        <f>(L15-L59)/L59</f>
        <v>1.4874471817325046E-2</v>
      </c>
      <c r="M76" s="41">
        <f>(M15-M59)/M59</f>
        <v>9.9431089805063714E-3</v>
      </c>
      <c r="N76" s="41">
        <f>(N15-N59)/N59</f>
        <v>5.678146527041337E-3</v>
      </c>
      <c r="O76" s="41">
        <f>(O15-O59)/O59</f>
        <v>1.953052738571878E-3</v>
      </c>
      <c r="P76" s="41">
        <f>(P15-P59)/P59</f>
        <v>-1.328577503651115E-3</v>
      </c>
      <c r="Q76" s="41">
        <f>(Q15-Q59)/Q59</f>
        <v>-4.2414852467481216E-3</v>
      </c>
      <c r="R76" s="41">
        <f>(R15-R59)/R59</f>
        <v>-6.8445091873876361E-3</v>
      </c>
      <c r="S76" s="41">
        <f>(S15-S59)/S59</f>
        <v>-9.1846014168517863E-3</v>
      </c>
      <c r="T76" s="41">
        <f>(T15-T59)/T59</f>
        <v>-1.1299684778098231E-2</v>
      </c>
      <c r="U76" s="41">
        <f>(U15-U59)/U59</f>
        <v>-1.3220723794276036E-2</v>
      </c>
      <c r="V76" s="41">
        <f>(V15-V59)/V59</f>
        <v>-1.4973250616052132E-2</v>
      </c>
      <c r="W76" s="41">
        <f>(W15-W59)/W59</f>
        <v>-1.6578506276334726E-2</v>
      </c>
      <c r="X76" s="41">
        <f>(X15-X59)/X59</f>
        <v>-1.8054305834981486E-2</v>
      </c>
      <c r="Y76" s="41">
        <f>(Y15-Y59)/Y59</f>
        <v>-1.9415702327066481E-2</v>
      </c>
      <c r="Z76" s="41">
        <f>(Z15-Z59)/Z59</f>
        <v>-2.0675502066010935E-2</v>
      </c>
      <c r="AA76" s="41">
        <f>(AA15-AA59)/AA59</f>
        <v>-1</v>
      </c>
      <c r="AB76" s="41">
        <f>(AB15-AB59)/AB59</f>
        <v>-1</v>
      </c>
      <c r="AC76" s="41">
        <f>(AC15-AC59)/AC59</f>
        <v>-1</v>
      </c>
      <c r="AD76" s="41">
        <f>(AD15-AD59)/AD59</f>
        <v>-1</v>
      </c>
      <c r="AE76" s="41">
        <f>(AE15-AE59)/AE59</f>
        <v>-1</v>
      </c>
      <c r="AF76" s="41">
        <f>(AF15-AF59)/AF59</f>
        <v>-1</v>
      </c>
      <c r="AG76" s="41">
        <f>(AG15-AG59)/AG59</f>
        <v>-1</v>
      </c>
      <c r="AH76" s="41">
        <f>(AH15-AH59)/AH59</f>
        <v>-1</v>
      </c>
      <c r="AI76" s="41">
        <f>(AI15-AI59)/AI59</f>
        <v>-1</v>
      </c>
      <c r="AJ76" s="41">
        <f>(AJ15-AJ59)/AJ59</f>
        <v>-1</v>
      </c>
    </row>
    <row r="77" spans="1:36" x14ac:dyDescent="0.4">
      <c r="A77" s="18"/>
      <c r="B77" s="109"/>
      <c r="C77" s="30">
        <v>15</v>
      </c>
      <c r="D77" s="42">
        <f>(D16-D60)/D60</f>
        <v>2.1529552925538459E-2</v>
      </c>
      <c r="E77" s="42">
        <f>(E16-E60)/E60</f>
        <v>6.5627319311972309E-3</v>
      </c>
      <c r="F77" s="42">
        <f>(F16-F60)/F60</f>
        <v>-4.2175657080835167E-3</v>
      </c>
      <c r="G77" s="42">
        <f>(G16-G60)/G60</f>
        <v>-1.2352391534043692E-2</v>
      </c>
      <c r="H77" s="42">
        <f>(H16-H60)/H60</f>
        <v>-1.8709113354329766E-2</v>
      </c>
      <c r="I77" s="42">
        <f>(I16-I60)/I60</f>
        <v>-2.3813279150913923E-2</v>
      </c>
      <c r="J77" s="42">
        <f>(J16-J60)/J60</f>
        <v>-2.8001899513133314E-2</v>
      </c>
      <c r="K77" s="42">
        <f>(K16-K60)/K60</f>
        <v>-3.1501035042065653E-2</v>
      </c>
      <c r="L77" s="42">
        <f>(L16-L60)/L60</f>
        <v>-3.4467982657852218E-2</v>
      </c>
      <c r="M77" s="42">
        <f>(M16-M60)/M60</f>
        <v>-3.7015573720171037E-2</v>
      </c>
      <c r="N77" s="42">
        <f>(N16-N60)/N60</f>
        <v>-3.9226849130698148E-2</v>
      </c>
      <c r="O77" s="42">
        <f>(O16-O60)/O60</f>
        <v>-4.1164282385123104E-2</v>
      </c>
      <c r="P77" s="42">
        <f>(P16-P60)/P60</f>
        <v>-4.2875775901422705E-2</v>
      </c>
      <c r="Q77" s="42">
        <f>(Q16-Q60)/Q60</f>
        <v>-4.4398675090857209E-2</v>
      </c>
      <c r="R77" s="42">
        <f>(R16-R60)/R60</f>
        <v>-4.5762524756590983E-2</v>
      </c>
      <c r="S77" s="42">
        <f>(S16-S60)/S60</f>
        <v>-4.6991004728455507E-2</v>
      </c>
      <c r="T77" s="42">
        <f>(T16-T60)/T60</f>
        <v>-4.8103316381467608E-2</v>
      </c>
      <c r="U77" s="42">
        <f>(U16-U60)/U60</f>
        <v>-4.9115193573710803E-2</v>
      </c>
      <c r="V77" s="42">
        <f>(V16-V60)/V60</f>
        <v>-5.0039651570080147E-2</v>
      </c>
      <c r="W77" s="42">
        <f>(W16-W60)/W60</f>
        <v>-5.0887549898013307E-2</v>
      </c>
      <c r="X77" s="42">
        <f>(X16-X60)/X60</f>
        <v>-5.1668020923525959E-2</v>
      </c>
      <c r="Y77" s="42">
        <f>(Y16-Y60)/Y60</f>
        <v>-5.2388800092403022E-2</v>
      </c>
      <c r="Z77" s="42">
        <f>(Z16-Z60)/Z60</f>
        <v>-5.3056483189907765E-2</v>
      </c>
      <c r="AA77" s="42">
        <f>(AA16-AA60)/AA60</f>
        <v>-1</v>
      </c>
      <c r="AB77" s="42">
        <f>(AB16-AB60)/AB60</f>
        <v>-1</v>
      </c>
      <c r="AC77" s="42">
        <f>(AC16-AC60)/AC60</f>
        <v>-1</v>
      </c>
      <c r="AD77" s="42">
        <f>(AD16-AD60)/AD60</f>
        <v>-1</v>
      </c>
      <c r="AE77" s="42">
        <f>(AE16-AE60)/AE60</f>
        <v>-1</v>
      </c>
      <c r="AF77" s="42">
        <f>(AF16-AF60)/AF60</f>
        <v>-1</v>
      </c>
      <c r="AG77" s="42">
        <f>(AG16-AG60)/AG60</f>
        <v>-1</v>
      </c>
      <c r="AH77" s="42">
        <f>(AH16-AH60)/AH60</f>
        <v>-1</v>
      </c>
      <c r="AI77" s="42">
        <f>(AI16-AI60)/AI60</f>
        <v>-1</v>
      </c>
      <c r="AJ77" s="42">
        <f>(AJ16-AJ60)/AJ60</f>
        <v>-1</v>
      </c>
    </row>
    <row r="78" spans="1:36" x14ac:dyDescent="0.4">
      <c r="A78" s="18"/>
      <c r="B78" s="109">
        <v>32</v>
      </c>
      <c r="C78" s="30">
        <v>9</v>
      </c>
      <c r="D78" s="43">
        <f>(D17-D61)/D61</f>
        <v>0.15751932974943073</v>
      </c>
      <c r="E78" s="43">
        <f>(E17-E61)/E61</f>
        <v>0.13972066178560721</v>
      </c>
      <c r="F78" s="43">
        <f>(F17-F61)/F61</f>
        <v>0.12715689616408443</v>
      </c>
      <c r="G78" s="43">
        <f>(G17-G61)/G61</f>
        <v>0.11781460890705503</v>
      </c>
      <c r="H78" s="43">
        <f>(H17-H61)/H61</f>
        <v>0.11059556875389578</v>
      </c>
      <c r="I78" s="43">
        <f>(I17-I61)/I61</f>
        <v>0.10484980210138142</v>
      </c>
      <c r="J78" s="43">
        <f>(J17-J61)/J61</f>
        <v>0.10016806631044367</v>
      </c>
      <c r="K78" s="43">
        <f>(K17-K61)/K61</f>
        <v>9.6279845060342831E-2</v>
      </c>
      <c r="L78" s="43">
        <f>(L17-L61)/L61</f>
        <v>9.2999158380570338E-2</v>
      </c>
      <c r="M78" s="43">
        <f>(M17-M61)/M61</f>
        <v>9.0193933538446042E-2</v>
      </c>
      <c r="N78" s="43">
        <f>(N17-N61)/N61</f>
        <v>8.7767793134446465E-2</v>
      </c>
      <c r="O78" s="43">
        <f>(O17-O61)/O61</f>
        <v>8.5648759110700176E-2</v>
      </c>
      <c r="P78" s="43">
        <f>(P17-P61)/P61</f>
        <v>8.3781991042161622E-2</v>
      </c>
      <c r="Q78" s="43">
        <f>(Q17-Q61)/Q61</f>
        <v>8.2124972194807314E-2</v>
      </c>
      <c r="R78" s="43">
        <f>(R17-R61)/R61</f>
        <v>8.0644231948235237E-2</v>
      </c>
      <c r="S78" s="43">
        <f>(S17-S61)/S61</f>
        <v>7.9313061423539263E-2</v>
      </c>
      <c r="T78" s="43">
        <f>(T17-T61)/T61</f>
        <v>7.810988806467932E-2</v>
      </c>
      <c r="U78" s="43">
        <f>(U17-U61)/U61</f>
        <v>7.7017097582779109E-2</v>
      </c>
      <c r="V78" s="44">
        <f>(V17-V61)/V61</f>
        <v>7.6020165915080706E-2</v>
      </c>
      <c r="W78" s="43">
        <f>(W17-W61)/W61</f>
        <v>7.510701001777699E-2</v>
      </c>
      <c r="X78" s="43">
        <f>(X17-X61)/X61</f>
        <v>7.4267495725094765E-2</v>
      </c>
      <c r="Y78" s="43">
        <f>(Y17-Y61)/Y61</f>
        <v>7.3493060059752022E-2</v>
      </c>
      <c r="Z78" s="43">
        <f>(Z17-Z61)/Z61</f>
        <v>7.2776418100777951E-2</v>
      </c>
      <c r="AA78" s="43">
        <f>(AA17-AA61)/AA61</f>
        <v>-1</v>
      </c>
      <c r="AB78" s="43">
        <f>(AB17-AB61)/AB61</f>
        <v>-1</v>
      </c>
      <c r="AC78" s="43">
        <f>(AC17-AC61)/AC61</f>
        <v>-1</v>
      </c>
      <c r="AD78" s="43">
        <f>(AD17-AD61)/AD61</f>
        <v>-1</v>
      </c>
      <c r="AE78" s="43">
        <f>(AE17-AE61)/AE61</f>
        <v>-1</v>
      </c>
      <c r="AF78" s="43">
        <f>(AF17-AF61)/AF61</f>
        <v>-1</v>
      </c>
      <c r="AG78" s="43">
        <f>(AG17-AG61)/AG61</f>
        <v>-1</v>
      </c>
      <c r="AH78" s="43">
        <f>(AH17-AH61)/AH61</f>
        <v>-1</v>
      </c>
      <c r="AI78" s="43">
        <f>(AI17-AI61)/AI61</f>
        <v>-1</v>
      </c>
      <c r="AJ78" s="43">
        <f>(AJ17-AJ61)/AJ61</f>
        <v>-1</v>
      </c>
    </row>
    <row r="79" spans="1:36" x14ac:dyDescent="0.4">
      <c r="A79" s="18"/>
      <c r="B79" s="109"/>
      <c r="C79" s="30">
        <v>11</v>
      </c>
      <c r="D79" s="44">
        <f>(D18-D62)/D62</f>
        <v>2.0838624960793351E-2</v>
      </c>
      <c r="E79" s="44">
        <f>(E18-E62)/E62</f>
        <v>3.9340305478441032E-3</v>
      </c>
      <c r="F79" s="44">
        <f>(F18-F62)/F62</f>
        <v>-7.9986243318845313E-3</v>
      </c>
      <c r="G79" s="44">
        <f>(G18-G62)/G62</f>
        <v>-1.687162411424685E-2</v>
      </c>
      <c r="H79" s="44">
        <f>(H18-H62)/H62</f>
        <v>-2.3728033036981493E-2</v>
      </c>
      <c r="I79" s="44">
        <f>(I18-I62)/I62</f>
        <v>-2.9185174832627326E-2</v>
      </c>
      <c r="J79" s="44">
        <f>(J18-J62)/J62</f>
        <v>-3.3631734814264867E-2</v>
      </c>
      <c r="K79" s="44">
        <f>(K18-K62)/K62</f>
        <v>-3.7324640561726193E-2</v>
      </c>
      <c r="L79" s="44">
        <f>(L18-L62)/L62</f>
        <v>-4.0440529786147018E-2</v>
      </c>
      <c r="M79" s="44">
        <f>(M18-M62)/M62</f>
        <v>-4.3104840862100903E-2</v>
      </c>
      <c r="N79" s="44">
        <f>(N18-N62)/N62</f>
        <v>-4.5409109900763869E-2</v>
      </c>
      <c r="O79" s="44">
        <f>(O18-O62)/O62</f>
        <v>-4.7421699314279489E-2</v>
      </c>
      <c r="P79" s="44">
        <f>(P18-P62)/P62</f>
        <v>-4.9194694749995493E-2</v>
      </c>
      <c r="Q79" s="44">
        <f>(Q18-Q62)/Q62</f>
        <v>-5.0768477215406581E-2</v>
      </c>
      <c r="R79" s="44">
        <f>(R18-R62)/R62</f>
        <v>-5.217483601428434E-2</v>
      </c>
      <c r="S79" s="44">
        <f>(S18-S62)/S62</f>
        <v>-5.3439138368831234E-2</v>
      </c>
      <c r="T79" s="44">
        <f>(T18-T62)/T62</f>
        <v>-5.4581873189287075E-2</v>
      </c>
      <c r="U79" s="44">
        <f>(U18-U62)/U62</f>
        <v>-5.5619769952820461E-2</v>
      </c>
      <c r="V79" s="44">
        <f>(V18-V62)/V62</f>
        <v>-5.6566623140604934E-2</v>
      </c>
      <c r="W79" s="44">
        <f>(W18-W62)/W62</f>
        <v>-5.7433908833617597E-2</v>
      </c>
      <c r="X79" s="44">
        <f>(X18-X62)/X62</f>
        <v>-5.8231252132032812E-2</v>
      </c>
      <c r="Y79" s="44">
        <f>(Y18-Y62)/Y62</f>
        <v>-5.8966785872431177E-2</v>
      </c>
      <c r="Z79" s="44">
        <f>(Z18-Z62)/Z62</f>
        <v>-5.9647429035187868E-2</v>
      </c>
      <c r="AA79" s="44">
        <f>(AA18-AA62)/AA62</f>
        <v>-1</v>
      </c>
      <c r="AB79" s="44">
        <f>(AB18-AB62)/AB62</f>
        <v>-1</v>
      </c>
      <c r="AC79" s="44">
        <f>(AC18-AC62)/AC62</f>
        <v>-1</v>
      </c>
      <c r="AD79" s="44">
        <f>(AD18-AD62)/AD62</f>
        <v>-1</v>
      </c>
      <c r="AE79" s="44">
        <f>(AE18-AE62)/AE62</f>
        <v>-1</v>
      </c>
      <c r="AF79" s="44">
        <f>(AF18-AF62)/AF62</f>
        <v>-1</v>
      </c>
      <c r="AG79" s="44">
        <f>(AG18-AG62)/AG62</f>
        <v>-1</v>
      </c>
      <c r="AH79" s="44">
        <f>(AH18-AH62)/AH62</f>
        <v>-1</v>
      </c>
      <c r="AI79" s="44">
        <f>(AI18-AI62)/AI62</f>
        <v>-1</v>
      </c>
      <c r="AJ79" s="44">
        <f>(AJ18-AJ62)/AJ62</f>
        <v>-1</v>
      </c>
    </row>
    <row r="80" spans="1:36" x14ac:dyDescent="0.4">
      <c r="A80" s="18"/>
      <c r="B80" s="109"/>
      <c r="C80" s="30">
        <v>15</v>
      </c>
      <c r="D80" s="44">
        <f>(D19-D63)/D63</f>
        <v>-4.8201501060125766E-2</v>
      </c>
      <c r="E80" s="44">
        <f>(E19-E63)/E63</f>
        <v>-6.2642506569061188E-2</v>
      </c>
      <c r="F80" s="44">
        <f>(F19-F63)/F63</f>
        <v>-7.3044069977595188E-2</v>
      </c>
      <c r="G80" s="44">
        <f>(G19-G63)/G63</f>
        <v>-8.0893102488329441E-2</v>
      </c>
      <c r="H80" s="44">
        <f>(H19-H63)/H63</f>
        <v>-8.7026499477591709E-2</v>
      </c>
      <c r="I80" s="44">
        <f>(I19-I63)/I63</f>
        <v>-9.1951345335964746E-2</v>
      </c>
      <c r="J80" s="44">
        <f>(J19-J63)/J63</f>
        <v>-9.5992810771311346E-2</v>
      </c>
      <c r="K80" s="44">
        <f>(K19-K63)/K63</f>
        <v>-9.9369014406600994E-2</v>
      </c>
      <c r="L80" s="44">
        <f>(L19-L63)/L63</f>
        <v>-0.102231726994698</v>
      </c>
      <c r="M80" s="44">
        <f>(M19-M63)/M63</f>
        <v>-0.10468981589543176</v>
      </c>
      <c r="N80" s="44">
        <f>(N19-N63)/N63</f>
        <v>-0.10682340461124981</v>
      </c>
      <c r="O80" s="44">
        <f>(O19-O63)/O63</f>
        <v>-0.10869277181427339</v>
      </c>
      <c r="P80" s="44">
        <f>(P19-P63)/P63</f>
        <v>-0.11034413701111347</v>
      </c>
      <c r="Q80" s="44">
        <f>(Q19-Q63)/Q63</f>
        <v>-0.1118135335912217</v>
      </c>
      <c r="R80" s="44">
        <f>(R19-R63)/R63</f>
        <v>-0.11312946838750662</v>
      </c>
      <c r="S80" s="44">
        <f>(S19-S63)/S63</f>
        <v>-0.1143147893082299</v>
      </c>
      <c r="T80" s="44">
        <f>(T19-T63)/T63</f>
        <v>-0.1153880231442512</v>
      </c>
      <c r="U80" s="44">
        <f>(U19-U63)/U63</f>
        <v>-0.11636435099056393</v>
      </c>
      <c r="V80" s="44">
        <f>(V19-V63)/V63</f>
        <v>-0.11725633085879347</v>
      </c>
      <c r="W80" s="44">
        <f>(W19-W63)/W63</f>
        <v>-0.11807444075863974</v>
      </c>
      <c r="X80" s="44">
        <f>(X19-X63)/X63</f>
        <v>-0.11882749221714632</v>
      </c>
      <c r="Y80" s="44">
        <f>(Y19-Y63)/Y63</f>
        <v>-0.11952294891783215</v>
      </c>
      <c r="Z80" s="44">
        <f>(Z19-Z63)/Z63</f>
        <v>-0.12016717492233456</v>
      </c>
      <c r="AA80" s="44">
        <f>(AA19-AA63)/AA63</f>
        <v>-1</v>
      </c>
      <c r="AB80" s="44">
        <f>(AB19-AB63)/AB63</f>
        <v>-1</v>
      </c>
      <c r="AC80" s="44">
        <f>(AC19-AC63)/AC63</f>
        <v>-1</v>
      </c>
      <c r="AD80" s="44">
        <f>(AD19-AD63)/AD63</f>
        <v>-1</v>
      </c>
      <c r="AE80" s="44">
        <f>(AE19-AE63)/AE63</f>
        <v>-1</v>
      </c>
      <c r="AF80" s="44">
        <f>(AF19-AF63)/AF63</f>
        <v>-1</v>
      </c>
      <c r="AG80" s="44">
        <f>(AG19-AG63)/AG63</f>
        <v>-1</v>
      </c>
      <c r="AH80" s="44">
        <f>(AH19-AH63)/AH63</f>
        <v>-1</v>
      </c>
      <c r="AI80" s="44">
        <f>(AI19-AI63)/AI63</f>
        <v>-1</v>
      </c>
      <c r="AJ80" s="44">
        <f>(AJ19-AJ63)/AJ63</f>
        <v>-1</v>
      </c>
    </row>
    <row r="81" spans="1:36" x14ac:dyDescent="0.4">
      <c r="A81" s="18"/>
      <c r="B81" s="109"/>
      <c r="C81" s="30">
        <v>30</v>
      </c>
      <c r="D81" s="44" t="e">
        <f>(#REF!-D64)/D64</f>
        <v>#REF!</v>
      </c>
      <c r="E81" s="44" t="e">
        <f>(#REF!-E64)/E64</f>
        <v>#REF!</v>
      </c>
      <c r="F81" s="44" t="e">
        <f>(#REF!-F64)/F64</f>
        <v>#REF!</v>
      </c>
      <c r="G81" s="44" t="e">
        <f>(#REF!-G64)/G64</f>
        <v>#REF!</v>
      </c>
      <c r="H81" s="44" t="e">
        <f>(#REF!-H64)/H64</f>
        <v>#REF!</v>
      </c>
      <c r="I81" s="44" t="e">
        <f>(#REF!-I64)/I64</f>
        <v>#REF!</v>
      </c>
      <c r="J81" s="44" t="e">
        <f>(#REF!-J64)/J64</f>
        <v>#REF!</v>
      </c>
      <c r="K81" s="44" t="e">
        <f>(#REF!-K64)/K64</f>
        <v>#REF!</v>
      </c>
      <c r="L81" s="44" t="e">
        <f>(#REF!-L64)/L64</f>
        <v>#REF!</v>
      </c>
      <c r="M81" s="44" t="e">
        <f>(#REF!-M64)/M64</f>
        <v>#REF!</v>
      </c>
      <c r="N81" s="44" t="e">
        <f>(#REF!-N64)/N64</f>
        <v>#REF!</v>
      </c>
      <c r="O81" s="44" t="e">
        <f>(#REF!-O64)/O64</f>
        <v>#REF!</v>
      </c>
      <c r="P81" s="44" t="e">
        <f>(#REF!-P64)/P64</f>
        <v>#REF!</v>
      </c>
      <c r="Q81" s="44" t="e">
        <f>(#REF!-Q64)/Q64</f>
        <v>#REF!</v>
      </c>
      <c r="R81" s="44" t="e">
        <f>(#REF!-R64)/R64</f>
        <v>#REF!</v>
      </c>
      <c r="S81" s="44" t="e">
        <f>(#REF!-S64)/S64</f>
        <v>#REF!</v>
      </c>
      <c r="T81" s="44" t="e">
        <f>(#REF!-T64)/T64</f>
        <v>#REF!</v>
      </c>
      <c r="U81" s="44" t="e">
        <f>(#REF!-U64)/U64</f>
        <v>#REF!</v>
      </c>
      <c r="V81" s="44" t="e">
        <f>(#REF!-V64)/V64</f>
        <v>#REF!</v>
      </c>
      <c r="W81" s="44" t="e">
        <f>(#REF!-W64)/W64</f>
        <v>#REF!</v>
      </c>
      <c r="X81" s="44" t="e">
        <f>(#REF!-X64)/X64</f>
        <v>#REF!</v>
      </c>
      <c r="Y81" s="44" t="e">
        <f>(#REF!-Y64)/Y64</f>
        <v>#REF!</v>
      </c>
      <c r="Z81" s="44" t="e">
        <f>(#REF!-Z64)/Z64</f>
        <v>#REF!</v>
      </c>
      <c r="AA81" s="44" t="e">
        <f>(#REF!-AA64)/AA64</f>
        <v>#REF!</v>
      </c>
      <c r="AB81" s="44" t="e">
        <f>(#REF!-AB64)/AB64</f>
        <v>#REF!</v>
      </c>
      <c r="AC81" s="44" t="e">
        <f>(#REF!-AC64)/AC64</f>
        <v>#REF!</v>
      </c>
      <c r="AD81" s="44" t="e">
        <f>(#REF!-AD64)/AD64</f>
        <v>#REF!</v>
      </c>
      <c r="AE81" s="44" t="e">
        <f>(#REF!-AE64)/AE64</f>
        <v>#REF!</v>
      </c>
      <c r="AF81" s="44" t="e">
        <f>(#REF!-AF64)/AF64</f>
        <v>#REF!</v>
      </c>
      <c r="AG81" s="44" t="e">
        <f>(#REF!-AG64)/AG64</f>
        <v>#REF!</v>
      </c>
      <c r="AH81" s="44" t="e">
        <f>(#REF!-AH64)/AH64</f>
        <v>#REF!</v>
      </c>
      <c r="AI81" s="44" t="e">
        <f>(#REF!-AI64)/AI64</f>
        <v>#REF!</v>
      </c>
      <c r="AJ81" s="44" t="e">
        <f>(#REF!-AJ64)/AJ64</f>
        <v>#REF!</v>
      </c>
    </row>
    <row r="82" spans="1:36" x14ac:dyDescent="0.4">
      <c r="A82" s="18"/>
      <c r="B82" s="109"/>
      <c r="C82" s="30">
        <v>45</v>
      </c>
      <c r="D82" s="42" t="e">
        <f>(#REF!-D65)/D65</f>
        <v>#REF!</v>
      </c>
      <c r="E82" s="42" t="e">
        <f>(#REF!-E65)/E65</f>
        <v>#REF!</v>
      </c>
      <c r="F82" s="42" t="e">
        <f>(#REF!-F65)/F65</f>
        <v>#REF!</v>
      </c>
      <c r="G82" s="42" t="e">
        <f>(#REF!-G65)/G65</f>
        <v>#REF!</v>
      </c>
      <c r="H82" s="42" t="e">
        <f>(#REF!-H65)/H65</f>
        <v>#REF!</v>
      </c>
      <c r="I82" s="42" t="e">
        <f>(#REF!-I65)/I65</f>
        <v>#REF!</v>
      </c>
      <c r="J82" s="42" t="e">
        <f>(#REF!-J65)/J65</f>
        <v>#REF!</v>
      </c>
      <c r="K82" s="42" t="e">
        <f>(#REF!-K65)/K65</f>
        <v>#REF!</v>
      </c>
      <c r="L82" s="42" t="e">
        <f>(#REF!-L65)/L65</f>
        <v>#REF!</v>
      </c>
      <c r="M82" s="42" t="e">
        <f>(#REF!-M65)/M65</f>
        <v>#REF!</v>
      </c>
      <c r="N82" s="42" t="e">
        <f>(#REF!-N65)/N65</f>
        <v>#REF!</v>
      </c>
      <c r="O82" s="42" t="e">
        <f>(#REF!-O65)/O65</f>
        <v>#REF!</v>
      </c>
      <c r="P82" s="42" t="e">
        <f>(#REF!-P65)/P65</f>
        <v>#REF!</v>
      </c>
      <c r="Q82" s="42" t="e">
        <f>(#REF!-Q65)/Q65</f>
        <v>#REF!</v>
      </c>
      <c r="R82" s="42" t="e">
        <f>(#REF!-R65)/R65</f>
        <v>#REF!</v>
      </c>
      <c r="S82" s="42" t="e">
        <f>(#REF!-S65)/S65</f>
        <v>#REF!</v>
      </c>
      <c r="T82" s="42" t="e">
        <f>(#REF!-T65)/T65</f>
        <v>#REF!</v>
      </c>
      <c r="U82" s="42" t="e">
        <f>(#REF!-U65)/U65</f>
        <v>#REF!</v>
      </c>
      <c r="V82" s="42" t="e">
        <f>(#REF!-V65)/V65</f>
        <v>#REF!</v>
      </c>
      <c r="W82" s="42" t="e">
        <f>(#REF!-W65)/W65</f>
        <v>#REF!</v>
      </c>
      <c r="X82" s="42" t="e">
        <f>(#REF!-X65)/X65</f>
        <v>#REF!</v>
      </c>
      <c r="Y82" s="42" t="e">
        <f>(#REF!-Y65)/Y65</f>
        <v>#REF!</v>
      </c>
      <c r="Z82" s="42" t="e">
        <f>(#REF!-Z65)/Z65</f>
        <v>#REF!</v>
      </c>
      <c r="AA82" s="42" t="e">
        <f>(#REF!-AA65)/AA65</f>
        <v>#REF!</v>
      </c>
      <c r="AB82" s="42" t="e">
        <f>(#REF!-AB65)/AB65</f>
        <v>#REF!</v>
      </c>
      <c r="AC82" s="42" t="e">
        <f>(#REF!-AC65)/AC65</f>
        <v>#REF!</v>
      </c>
      <c r="AD82" s="42" t="e">
        <f>(#REF!-AD65)/AD65</f>
        <v>#REF!</v>
      </c>
      <c r="AE82" s="42" t="e">
        <f>(#REF!-AE65)/AE65</f>
        <v>#REF!</v>
      </c>
      <c r="AF82" s="42" t="e">
        <f>(#REF!-AF65)/AF65</f>
        <v>#REF!</v>
      </c>
      <c r="AG82" s="42" t="e">
        <f>(#REF!-AG65)/AG65</f>
        <v>#REF!</v>
      </c>
      <c r="AH82" s="42" t="e">
        <f>(#REF!-AH65)/AH65</f>
        <v>#REF!</v>
      </c>
      <c r="AI82" s="42" t="e">
        <f>(#REF!-AI65)/AI65</f>
        <v>#REF!</v>
      </c>
      <c r="AJ82" s="42" t="e">
        <f>(#REF!-AJ65)/AJ65</f>
        <v>#REF!</v>
      </c>
    </row>
    <row r="83" spans="1:36" x14ac:dyDescent="0.4">
      <c r="A83" s="18"/>
      <c r="B83" s="110">
        <v>42</v>
      </c>
      <c r="C83" s="30">
        <v>9</v>
      </c>
      <c r="D83" s="43">
        <f>(D20-D66)/D66</f>
        <v>-6.2890465581322136E-2</v>
      </c>
      <c r="E83" s="43">
        <f>(E20-E66)/E66</f>
        <v>-7.8790521308468364E-2</v>
      </c>
      <c r="F83" s="43">
        <f>(F20-F66)/F66</f>
        <v>-9.024300900004921E-2</v>
      </c>
      <c r="G83" s="43">
        <f>(G20-G66)/G66</f>
        <v>-9.8885070264248143E-2</v>
      </c>
      <c r="H83" s="43">
        <f>(H20-H66)/H66</f>
        <v>-0.10563815638873164</v>
      </c>
      <c r="I83" s="43">
        <f>(I20-I66)/I66</f>
        <v>-0.11106058514878474</v>
      </c>
      <c r="J83" s="43">
        <f>(J20-J66)/J66</f>
        <v>-0.11551038094739341</v>
      </c>
      <c r="K83" s="43">
        <f>(K20-K66)/K66</f>
        <v>-0.11922770007133411</v>
      </c>
      <c r="L83" s="43">
        <f>(L20-L66)/L66</f>
        <v>-0.12237964746539766</v>
      </c>
      <c r="M83" s="43">
        <f>(M20-M66)/M66</f>
        <v>-0.12508608992743819</v>
      </c>
      <c r="N83" s="43">
        <f>(N20-N66)/N66</f>
        <v>-0.12743524625587593</v>
      </c>
      <c r="O83" s="43">
        <f>(O20-O66)/O66</f>
        <v>-0.12949348539193767</v>
      </c>
      <c r="P83" s="43">
        <f>(P20-P66)/P66</f>
        <v>-0.13131169664041192</v>
      </c>
      <c r="Q83" s="43">
        <f>(Q20-Q66)/Q66</f>
        <v>-0.13292955403230503</v>
      </c>
      <c r="R83" s="43">
        <f>(R20-R66)/R66</f>
        <v>-0.13437844459475756</v>
      </c>
      <c r="S83" s="43">
        <f>(S20-S66)/S66</f>
        <v>-0.13568352467954733</v>
      </c>
      <c r="T83" s="43">
        <f>(T20-T66)/T66</f>
        <v>-0.13686519293598826</v>
      </c>
      <c r="U83" s="43">
        <f>(U20-U66)/U66</f>
        <v>-0.13794016428439809</v>
      </c>
      <c r="V83" s="44">
        <f>(V20-V66)/V66</f>
        <v>-0.13892226553791323</v>
      </c>
      <c r="W83" s="43">
        <f>(W20-W66)/W66</f>
        <v>-0.13982303335428409</v>
      </c>
      <c r="X83" s="43">
        <f>(X20-X66)/X66</f>
        <v>-0.14065216953515855</v>
      </c>
      <c r="Y83" s="43">
        <f>(Y20-Y66)/Y66</f>
        <v>-0.14141789185898687</v>
      </c>
      <c r="Z83" s="43">
        <f>(Z20-Z66)/Z66</f>
        <v>-0.14212720738179657</v>
      </c>
      <c r="AA83" s="43">
        <f>(AA20-AA66)/AA66</f>
        <v>-1</v>
      </c>
      <c r="AB83" s="43">
        <f>(AB20-AB66)/AB66</f>
        <v>-1</v>
      </c>
      <c r="AC83" s="43">
        <f>(AC20-AC66)/AC66</f>
        <v>-1</v>
      </c>
      <c r="AD83" s="43">
        <f>(AD20-AD66)/AD66</f>
        <v>-1</v>
      </c>
      <c r="AE83" s="43">
        <f>(AE20-AE66)/AE66</f>
        <v>-1</v>
      </c>
      <c r="AF83" s="43">
        <f>(AF20-AF66)/AF66</f>
        <v>-1</v>
      </c>
      <c r="AG83" s="43">
        <f>(AG20-AG66)/AG66</f>
        <v>-1</v>
      </c>
      <c r="AH83" s="43">
        <f>(AH20-AH66)/AH66</f>
        <v>-1</v>
      </c>
      <c r="AI83" s="43">
        <f>(AI20-AI66)/AI66</f>
        <v>-1</v>
      </c>
      <c r="AJ83" s="43">
        <f>(AJ20-AJ66)/AJ66</f>
        <v>-1</v>
      </c>
    </row>
    <row r="84" spans="1:36" x14ac:dyDescent="0.4">
      <c r="A84" s="18"/>
      <c r="B84" s="110"/>
      <c r="C84" s="30">
        <v>11</v>
      </c>
      <c r="D84" s="44">
        <f>(D21-D67)/D67</f>
        <v>-5.0898857574859978E-2</v>
      </c>
      <c r="E84" s="44">
        <f>(E21-E67)/E67</f>
        <v>-6.5789903883056486E-2</v>
      </c>
      <c r="F84" s="44">
        <f>(F21-F67)/F67</f>
        <v>-7.6515622552596529E-2</v>
      </c>
      <c r="G84" s="44">
        <f>(G21-G67)/G67</f>
        <v>-8.4609263021022535E-2</v>
      </c>
      <c r="H84" s="44">
        <f>(H21-H67)/H67</f>
        <v>-9.0933801747716092E-2</v>
      </c>
      <c r="I84" s="44">
        <f>(I21-I67)/I67</f>
        <v>-9.6012125946982191E-2</v>
      </c>
      <c r="J84" s="44">
        <f>(J21-J67)/J67</f>
        <v>-0.10017953997597649</v>
      </c>
      <c r="K84" s="44">
        <f>(K21-K67)/K67</f>
        <v>-0.10366095992612409</v>
      </c>
      <c r="L84" s="44">
        <f>(L21-L67)/L67</f>
        <v>-0.10661288634773193</v>
      </c>
      <c r="M84" s="44">
        <f>(M21-M67)/M67</f>
        <v>-0.10914757935285818</v>
      </c>
      <c r="N84" s="44">
        <f>(N21-N67)/N67</f>
        <v>-0.11134765942001389</v>
      </c>
      <c r="O84" s="44">
        <f>(O21-O67)/O67</f>
        <v>-0.11327528375129919</v>
      </c>
      <c r="P84" s="44">
        <f>(P21-P67)/P67</f>
        <v>-0.11497811224220102</v>
      </c>
      <c r="Q84" s="44">
        <f>(Q21-Q67)/Q67</f>
        <v>-0.11649330122997334</v>
      </c>
      <c r="R84" s="44">
        <f>(R21-R67)/R67</f>
        <v>-0.11785024593703836</v>
      </c>
      <c r="S84" s="44">
        <f>(S21-S67)/S67</f>
        <v>-0.1190725063059333</v>
      </c>
      <c r="T84" s="44">
        <f>(T21-T67)/T67</f>
        <v>-0.1201791864981003</v>
      </c>
      <c r="U84" s="44">
        <f>(U21-U67)/U67</f>
        <v>-0.12118594071354809</v>
      </c>
      <c r="V84" s="44">
        <f>(V21-V67)/V67</f>
        <v>-0.12210571832290953</v>
      </c>
      <c r="W84" s="44">
        <f>(W21-W67)/W67</f>
        <v>-0.12294932387352493</v>
      </c>
      <c r="X84" s="44">
        <f>(X21-X67)/X67</f>
        <v>-0.12372584349566185</v>
      </c>
      <c r="Y84" s="44">
        <f>(Y21-Y67)/Y67</f>
        <v>-0.12444297347174624</v>
      </c>
      <c r="Z84" s="44">
        <f>(Z21-Z67)/Z67</f>
        <v>-0.12510727619360698</v>
      </c>
      <c r="AA84" s="44">
        <f>(AA21-AA67)/AA67</f>
        <v>-1</v>
      </c>
      <c r="AB84" s="44">
        <f>(AB21-AB67)/AB67</f>
        <v>-1</v>
      </c>
      <c r="AC84" s="44">
        <f>(AC21-AC67)/AC67</f>
        <v>-1</v>
      </c>
      <c r="AD84" s="44">
        <f>(AD21-AD67)/AD67</f>
        <v>-1</v>
      </c>
      <c r="AE84" s="44">
        <f>(AE21-AE67)/AE67</f>
        <v>-1</v>
      </c>
      <c r="AF84" s="44">
        <f>(AF21-AF67)/AF67</f>
        <v>-1</v>
      </c>
      <c r="AG84" s="44">
        <f>(AG21-AG67)/AG67</f>
        <v>-1</v>
      </c>
      <c r="AH84" s="44">
        <f>(AH21-AH67)/AH67</f>
        <v>-1</v>
      </c>
      <c r="AI84" s="44">
        <f>(AI21-AI67)/AI67</f>
        <v>-1</v>
      </c>
      <c r="AJ84" s="44">
        <f>(AJ21-AJ67)/AJ67</f>
        <v>-1</v>
      </c>
    </row>
    <row r="85" spans="1:36" x14ac:dyDescent="0.4">
      <c r="A85" s="18"/>
      <c r="B85" s="110"/>
      <c r="C85" s="30">
        <v>15</v>
      </c>
      <c r="D85" s="44">
        <f>(D22-D68)/D68</f>
        <v>4.7090846915537644E-2</v>
      </c>
      <c r="E85" s="44">
        <f>(E22-E68)/E68</f>
        <v>1.912096028107696E-2</v>
      </c>
      <c r="F85" s="44">
        <f>(F22-F68)/F68</f>
        <v>-6.2248910795427773E-4</v>
      </c>
      <c r="G85" s="44">
        <f>(G22-G68)/G68</f>
        <v>-1.5303515576720947E-2</v>
      </c>
      <c r="H85" s="44">
        <f>(H22-H68)/H68</f>
        <v>-2.6647945120767919E-2</v>
      </c>
      <c r="I85" s="44">
        <f>(I22-I68)/I68</f>
        <v>-3.5677184961948168E-2</v>
      </c>
      <c r="J85" s="44">
        <f>(J22-J68)/J68</f>
        <v>-4.3034343351057991E-2</v>
      </c>
      <c r="K85" s="44">
        <f>(K22-K68)/K68</f>
        <v>-4.9144525742013612E-2</v>
      </c>
      <c r="L85" s="44">
        <f>(L22-L68)/L68</f>
        <v>-5.4299992134382594E-2</v>
      </c>
      <c r="M85" s="44">
        <f>(M22-M68)/M68</f>
        <v>-5.8708289484378937E-2</v>
      </c>
      <c r="N85" s="44">
        <f>(N22-N68)/N68</f>
        <v>-6.2520870976267809E-2</v>
      </c>
      <c r="O85" s="44">
        <f>(O22-O68)/O68</f>
        <v>-6.5850847216019137E-2</v>
      </c>
      <c r="P85" s="44">
        <f>(P22-P68)/P68</f>
        <v>-6.8784397712942522E-2</v>
      </c>
      <c r="Q85" s="44">
        <f>(Q22-Q68)/Q68</f>
        <v>-7.1388335794481395E-2</v>
      </c>
      <c r="R85" s="44">
        <f>(R22-R68)/R68</f>
        <v>-7.3715259186494728E-2</v>
      </c>
      <c r="S85" s="44">
        <f>(S22-S68)/S68</f>
        <v>-7.5807139811638363E-2</v>
      </c>
      <c r="T85" s="44">
        <f>(T22-T68)/T68</f>
        <v>-7.7697878068979417E-2</v>
      </c>
      <c r="U85" s="44">
        <f>(U22-U68)/U68</f>
        <v>-7.9415154100876517E-2</v>
      </c>
      <c r="V85" s="44">
        <f>(V22-V68)/V68</f>
        <v>-8.0981791884361415E-2</v>
      </c>
      <c r="W85" s="44">
        <f>(W22-W68)/W68</f>
        <v>-8.2416779433940116E-2</v>
      </c>
      <c r="X85" s="44">
        <f>(X22-X68)/X68</f>
        <v>-8.3736042181133424E-2</v>
      </c>
      <c r="Y85" s="44">
        <f>(Y22-Y68)/Y68</f>
        <v>-8.4953036498311915E-2</v>
      </c>
      <c r="Z85" s="44">
        <f>(Z22-Z68)/Z68</f>
        <v>-8.6079210344059034E-2</v>
      </c>
      <c r="AA85" s="44">
        <f>(AA22-AA68)/AA68</f>
        <v>-1</v>
      </c>
      <c r="AB85" s="44">
        <f>(AB22-AB68)/AB68</f>
        <v>-1</v>
      </c>
      <c r="AC85" s="44">
        <f>(AC22-AC68)/AC68</f>
        <v>-1</v>
      </c>
      <c r="AD85" s="44">
        <f>(AD22-AD68)/AD68</f>
        <v>-1</v>
      </c>
      <c r="AE85" s="44">
        <f>(AE22-AE68)/AE68</f>
        <v>-1</v>
      </c>
      <c r="AF85" s="44">
        <f>(AF22-AF68)/AF68</f>
        <v>-1</v>
      </c>
      <c r="AG85" s="44">
        <f>(AG22-AG68)/AG68</f>
        <v>-1</v>
      </c>
      <c r="AH85" s="44">
        <f>(AH22-AH68)/AH68</f>
        <v>-1</v>
      </c>
      <c r="AI85" s="44">
        <f>(AI22-AI68)/AI68</f>
        <v>-1</v>
      </c>
      <c r="AJ85" s="44">
        <f>(AJ22-AJ68)/AJ68</f>
        <v>-1</v>
      </c>
    </row>
    <row r="86" spans="1:36" x14ac:dyDescent="0.4">
      <c r="A86" s="18"/>
      <c r="B86" s="110"/>
      <c r="C86" s="30">
        <v>30</v>
      </c>
      <c r="D86" s="44" t="e">
        <f>(#REF!-D69)/D69</f>
        <v>#REF!</v>
      </c>
      <c r="E86" s="44" t="e">
        <f>(#REF!-E69)/E69</f>
        <v>#REF!</v>
      </c>
      <c r="F86" s="44" t="e">
        <f>(#REF!-F69)/F69</f>
        <v>#REF!</v>
      </c>
      <c r="G86" s="44" t="e">
        <f>(#REF!-G69)/G69</f>
        <v>#REF!</v>
      </c>
      <c r="H86" s="44" t="e">
        <f>(#REF!-H69)/H69</f>
        <v>#REF!</v>
      </c>
      <c r="I86" s="44" t="e">
        <f>(#REF!-I69)/I69</f>
        <v>#REF!</v>
      </c>
      <c r="J86" s="44" t="e">
        <f>(#REF!-J69)/J69</f>
        <v>#REF!</v>
      </c>
      <c r="K86" s="44" t="e">
        <f>(#REF!-K69)/K69</f>
        <v>#REF!</v>
      </c>
      <c r="L86" s="44" t="e">
        <f>(#REF!-L69)/L69</f>
        <v>#REF!</v>
      </c>
      <c r="M86" s="44" t="e">
        <f>(#REF!-M69)/M69</f>
        <v>#REF!</v>
      </c>
      <c r="N86" s="44" t="e">
        <f>(#REF!-N69)/N69</f>
        <v>#REF!</v>
      </c>
      <c r="O86" s="44" t="e">
        <f>(#REF!-O69)/O69</f>
        <v>#REF!</v>
      </c>
      <c r="P86" s="44" t="e">
        <f>(#REF!-P69)/P69</f>
        <v>#REF!</v>
      </c>
      <c r="Q86" s="44" t="e">
        <f>(#REF!-Q69)/Q69</f>
        <v>#REF!</v>
      </c>
      <c r="R86" s="44" t="e">
        <f>(#REF!-R69)/R69</f>
        <v>#REF!</v>
      </c>
      <c r="S86" s="44" t="e">
        <f>(#REF!-S69)/S69</f>
        <v>#REF!</v>
      </c>
      <c r="T86" s="44" t="e">
        <f>(#REF!-T69)/T69</f>
        <v>#REF!</v>
      </c>
      <c r="U86" s="44" t="e">
        <f>(#REF!-U69)/U69</f>
        <v>#REF!</v>
      </c>
      <c r="V86" s="44" t="e">
        <f>(#REF!-V69)/V69</f>
        <v>#REF!</v>
      </c>
      <c r="W86" s="44" t="e">
        <f>(#REF!-W69)/W69</f>
        <v>#REF!</v>
      </c>
      <c r="X86" s="44" t="e">
        <f>(#REF!-X69)/X69</f>
        <v>#REF!</v>
      </c>
      <c r="Y86" s="44" t="e">
        <f>(#REF!-Y69)/Y69</f>
        <v>#REF!</v>
      </c>
      <c r="Z86" s="44" t="e">
        <f>(#REF!-Z69)/Z69</f>
        <v>#REF!</v>
      </c>
      <c r="AA86" s="44" t="e">
        <f>(#REF!-AA69)/AA69</f>
        <v>#REF!</v>
      </c>
      <c r="AB86" s="44" t="e">
        <f>(#REF!-AB69)/AB69</f>
        <v>#REF!</v>
      </c>
      <c r="AC86" s="44" t="e">
        <f>(#REF!-AC69)/AC69</f>
        <v>#REF!</v>
      </c>
      <c r="AD86" s="44" t="e">
        <f>(#REF!-AD69)/AD69</f>
        <v>#REF!</v>
      </c>
      <c r="AE86" s="44" t="e">
        <f>(#REF!-AE69)/AE69</f>
        <v>#REF!</v>
      </c>
      <c r="AF86" s="44" t="e">
        <f>(#REF!-AF69)/AF69</f>
        <v>#REF!</v>
      </c>
      <c r="AG86" s="44" t="e">
        <f>(#REF!-AG69)/AG69</f>
        <v>#REF!</v>
      </c>
      <c r="AH86" s="44" t="e">
        <f>(#REF!-AH69)/AH69</f>
        <v>#REF!</v>
      </c>
      <c r="AI86" s="44" t="e">
        <f>(#REF!-AI69)/AI69</f>
        <v>#REF!</v>
      </c>
      <c r="AJ86" s="44" t="e">
        <f>(#REF!-AJ69)/AJ69</f>
        <v>#REF!</v>
      </c>
    </row>
    <row r="87" spans="1:36" x14ac:dyDescent="0.4">
      <c r="A87" s="18"/>
      <c r="B87" s="110"/>
      <c r="C87" s="30">
        <v>45</v>
      </c>
      <c r="D87" s="42" t="e">
        <f>(#REF!-D70)/D70</f>
        <v>#REF!</v>
      </c>
      <c r="E87" s="42" t="e">
        <f>(#REF!-E70)/E70</f>
        <v>#REF!</v>
      </c>
      <c r="F87" s="42" t="e">
        <f>(#REF!-F70)/F70</f>
        <v>#REF!</v>
      </c>
      <c r="G87" s="42" t="e">
        <f>(#REF!-G70)/G70</f>
        <v>#REF!</v>
      </c>
      <c r="H87" s="42" t="e">
        <f>(#REF!-H70)/H70</f>
        <v>#REF!</v>
      </c>
      <c r="I87" s="42" t="e">
        <f>(#REF!-I70)/I70</f>
        <v>#REF!</v>
      </c>
      <c r="J87" s="42" t="e">
        <f>(#REF!-J70)/J70</f>
        <v>#REF!</v>
      </c>
      <c r="K87" s="42" t="e">
        <f>(#REF!-K70)/K70</f>
        <v>#REF!</v>
      </c>
      <c r="L87" s="42" t="e">
        <f>(#REF!-L70)/L70</f>
        <v>#REF!</v>
      </c>
      <c r="M87" s="42" t="e">
        <f>(#REF!-M70)/M70</f>
        <v>#REF!</v>
      </c>
      <c r="N87" s="42" t="e">
        <f>(#REF!-N70)/N70</f>
        <v>#REF!</v>
      </c>
      <c r="O87" s="42" t="e">
        <f>(#REF!-O70)/O70</f>
        <v>#REF!</v>
      </c>
      <c r="P87" s="42" t="e">
        <f>(#REF!-P70)/P70</f>
        <v>#REF!</v>
      </c>
      <c r="Q87" s="42" t="e">
        <f>(#REF!-Q70)/Q70</f>
        <v>#REF!</v>
      </c>
      <c r="R87" s="42" t="e">
        <f>(#REF!-R70)/R70</f>
        <v>#REF!</v>
      </c>
      <c r="S87" s="42" t="e">
        <f>(#REF!-S70)/S70</f>
        <v>#REF!</v>
      </c>
      <c r="T87" s="42" t="e">
        <f>(#REF!-T70)/T70</f>
        <v>#REF!</v>
      </c>
      <c r="U87" s="42" t="e">
        <f>(#REF!-U70)/U70</f>
        <v>#REF!</v>
      </c>
      <c r="V87" s="42" t="e">
        <f>(#REF!-V70)/V70</f>
        <v>#REF!</v>
      </c>
      <c r="W87" s="42" t="e">
        <f>(#REF!-W70)/W70</f>
        <v>#REF!</v>
      </c>
      <c r="X87" s="42" t="e">
        <f>(#REF!-X70)/X70</f>
        <v>#REF!</v>
      </c>
      <c r="Y87" s="42" t="e">
        <f>(#REF!-Y70)/Y70</f>
        <v>#REF!</v>
      </c>
      <c r="Z87" s="42" t="e">
        <f>(#REF!-Z70)/Z70</f>
        <v>#REF!</v>
      </c>
      <c r="AA87" s="42" t="e">
        <f>(#REF!-AA70)/AA70</f>
        <v>#REF!</v>
      </c>
      <c r="AB87" s="42" t="e">
        <f>(#REF!-AB70)/AB70</f>
        <v>#REF!</v>
      </c>
      <c r="AC87" s="42" t="e">
        <f>(#REF!-AC70)/AC70</f>
        <v>#REF!</v>
      </c>
      <c r="AD87" s="42" t="e">
        <f>(#REF!-AD70)/AD70</f>
        <v>#REF!</v>
      </c>
      <c r="AE87" s="42" t="e">
        <f>(#REF!-AE70)/AE70</f>
        <v>#REF!</v>
      </c>
      <c r="AF87" s="42" t="e">
        <f>(#REF!-AF70)/AF70</f>
        <v>#REF!</v>
      </c>
      <c r="AG87" s="42" t="e">
        <f>(#REF!-AG70)/AG70</f>
        <v>#REF!</v>
      </c>
      <c r="AH87" s="42" t="e">
        <f>(#REF!-AH70)/AH70</f>
        <v>#REF!</v>
      </c>
      <c r="AI87" s="42" t="e">
        <f>(#REF!-AI70)/AI70</f>
        <v>#REF!</v>
      </c>
      <c r="AJ87" s="42" t="e">
        <f>(#REF!-AJ70)/AJ70</f>
        <v>#REF!</v>
      </c>
    </row>
    <row r="88" spans="1:36" x14ac:dyDescent="0.4">
      <c r="A88" s="18"/>
      <c r="B88" s="18"/>
      <c r="C88" s="18"/>
      <c r="D88" s="45">
        <f>AVERAGE(D76:AJ80,D83:AJ85)</f>
        <v>-0.33302793873281922</v>
      </c>
      <c r="E88" s="45" t="e">
        <f>AVERAGE(D76:AJ87)</f>
        <v>#REF!</v>
      </c>
      <c r="F88" s="18"/>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c r="AG88" s="18"/>
      <c r="AH88" s="18"/>
      <c r="AI88" s="18"/>
      <c r="AJ88" s="18"/>
    </row>
    <row r="89" spans="1:36" x14ac:dyDescent="0.4">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c r="AG89" s="18"/>
      <c r="AH89" s="18"/>
      <c r="AI89" s="18"/>
      <c r="AJ89" s="18"/>
    </row>
    <row r="90" spans="1:36" x14ac:dyDescent="0.4">
      <c r="A90" s="18"/>
      <c r="B90" s="111" t="s">
        <v>15</v>
      </c>
      <c r="C90" s="111"/>
      <c r="D90" s="111"/>
      <c r="E90" s="111"/>
      <c r="F90" s="111"/>
      <c r="G90" s="111"/>
      <c r="H90" s="111"/>
      <c r="I90" s="111"/>
      <c r="J90" s="111"/>
      <c r="K90" s="18"/>
      <c r="L90" s="18"/>
      <c r="M90" s="111" t="s">
        <v>14</v>
      </c>
      <c r="N90" s="111"/>
      <c r="O90" s="111"/>
      <c r="P90" s="111"/>
      <c r="Q90" s="111"/>
      <c r="R90" s="111"/>
      <c r="S90" s="111"/>
      <c r="T90" s="111"/>
      <c r="U90" s="111"/>
      <c r="V90" s="18"/>
      <c r="W90" s="18"/>
      <c r="X90" s="18"/>
      <c r="Y90" s="18"/>
      <c r="Z90" s="18"/>
      <c r="AA90" s="18"/>
      <c r="AB90" s="18"/>
      <c r="AC90" s="18"/>
      <c r="AD90" s="18"/>
      <c r="AE90" s="18"/>
      <c r="AF90" s="18"/>
      <c r="AG90" s="18"/>
      <c r="AH90" s="18"/>
      <c r="AI90" s="18"/>
      <c r="AJ90" s="18"/>
    </row>
    <row r="91" spans="1:36" ht="52.2" x14ac:dyDescent="0.4">
      <c r="A91" s="18"/>
      <c r="B91" s="46" t="s">
        <v>5</v>
      </c>
      <c r="C91" s="46" t="s">
        <v>4</v>
      </c>
      <c r="D91" s="47" t="s">
        <v>13</v>
      </c>
      <c r="E91" s="47" t="s">
        <v>12</v>
      </c>
      <c r="F91" s="47" t="s">
        <v>11</v>
      </c>
      <c r="G91" s="47" t="s">
        <v>10</v>
      </c>
      <c r="H91" s="47" t="s">
        <v>9</v>
      </c>
      <c r="I91" s="47" t="s">
        <v>8</v>
      </c>
      <c r="J91" s="47" t="s">
        <v>7</v>
      </c>
      <c r="L91" s="18"/>
      <c r="M91" s="46" t="s">
        <v>5</v>
      </c>
      <c r="N91" s="46" t="s">
        <v>4</v>
      </c>
      <c r="O91" s="47" t="s">
        <v>13</v>
      </c>
      <c r="P91" s="47" t="s">
        <v>12</v>
      </c>
      <c r="Q91" s="47" t="s">
        <v>11</v>
      </c>
      <c r="R91" s="47" t="s">
        <v>10</v>
      </c>
      <c r="S91" s="47" t="s">
        <v>9</v>
      </c>
      <c r="T91" s="47" t="s">
        <v>8</v>
      </c>
      <c r="U91" s="47" t="s">
        <v>7</v>
      </c>
      <c r="V91" s="18"/>
      <c r="W91" s="18"/>
      <c r="X91" s="18"/>
      <c r="Y91" s="18"/>
      <c r="Z91" s="18"/>
      <c r="AA91" s="18"/>
      <c r="AB91" s="18"/>
      <c r="AC91" s="18"/>
      <c r="AD91" s="18"/>
      <c r="AE91" s="18"/>
      <c r="AF91" s="18"/>
      <c r="AG91" s="18"/>
      <c r="AH91" s="18"/>
      <c r="AI91" s="18"/>
      <c r="AJ91" s="18"/>
    </row>
    <row r="92" spans="1:36" x14ac:dyDescent="0.4">
      <c r="A92" s="18"/>
      <c r="B92" s="105">
        <v>22</v>
      </c>
      <c r="C92" s="48">
        <v>9</v>
      </c>
      <c r="D92" s="49">
        <v>240</v>
      </c>
      <c r="E92" s="50">
        <v>217.2</v>
      </c>
      <c r="F92" s="51">
        <f t="shared" ref="F92:F103" si="1">D92-E92</f>
        <v>22.800000000000011</v>
      </c>
      <c r="G92" s="51">
        <v>681.3</v>
      </c>
      <c r="H92" s="51">
        <f t="shared" ref="H92:H103" si="2">G92/(E92/100)</f>
        <v>313.67403314917129</v>
      </c>
      <c r="I92" s="52">
        <f t="shared" ref="I92:I103" si="3">H92/100</f>
        <v>3.1367403314917128</v>
      </c>
      <c r="J92" s="52">
        <v>1.3050999999999999</v>
      </c>
      <c r="L92" s="18"/>
      <c r="M92" s="105">
        <v>22</v>
      </c>
      <c r="N92" s="48">
        <v>9</v>
      </c>
      <c r="O92" s="49">
        <v>240</v>
      </c>
      <c r="P92" s="50">
        <v>217.2</v>
      </c>
      <c r="Q92" s="51">
        <f t="shared" ref="Q92:Q103" si="4">O92-P92</f>
        <v>22.800000000000011</v>
      </c>
      <c r="R92" s="51">
        <v>681.3</v>
      </c>
      <c r="S92" s="51">
        <f t="shared" ref="S92:S103" si="5">R92/(P92/100)</f>
        <v>313.67403314917129</v>
      </c>
      <c r="T92" s="52">
        <f t="shared" ref="T92:T103" si="6">S92/100</f>
        <v>3.1367403314917128</v>
      </c>
      <c r="U92" s="52">
        <v>1.3050999999999999</v>
      </c>
      <c r="V92" s="18"/>
      <c r="W92" s="18"/>
      <c r="X92" s="18"/>
      <c r="Y92" s="18"/>
      <c r="Z92" s="18"/>
      <c r="AA92" s="18"/>
      <c r="AB92" s="18"/>
      <c r="AC92" s="18"/>
      <c r="AD92" s="18"/>
      <c r="AE92" s="18"/>
      <c r="AF92" s="18"/>
      <c r="AG92" s="18"/>
      <c r="AH92" s="18"/>
      <c r="AI92" s="18"/>
      <c r="AJ92" s="18"/>
    </row>
    <row r="93" spans="1:36" x14ac:dyDescent="0.4">
      <c r="A93" s="18"/>
      <c r="B93" s="106"/>
      <c r="C93" s="53">
        <v>15</v>
      </c>
      <c r="D93" s="54">
        <v>240</v>
      </c>
      <c r="E93" s="55">
        <v>216.6</v>
      </c>
      <c r="F93" s="56">
        <f t="shared" si="1"/>
        <v>23.400000000000006</v>
      </c>
      <c r="G93" s="56">
        <v>980.1</v>
      </c>
      <c r="H93" s="56">
        <f t="shared" si="2"/>
        <v>452.49307479224382</v>
      </c>
      <c r="I93" s="57">
        <f t="shared" si="3"/>
        <v>4.5249307479224381</v>
      </c>
      <c r="J93" s="57">
        <v>1.514</v>
      </c>
      <c r="L93" s="18"/>
      <c r="M93" s="106"/>
      <c r="N93" s="53">
        <v>15</v>
      </c>
      <c r="O93" s="54">
        <v>240</v>
      </c>
      <c r="P93" s="55">
        <v>216.6</v>
      </c>
      <c r="Q93" s="56">
        <f t="shared" si="4"/>
        <v>23.400000000000006</v>
      </c>
      <c r="R93" s="56">
        <v>980.1</v>
      </c>
      <c r="S93" s="56">
        <f t="shared" si="5"/>
        <v>452.49307479224382</v>
      </c>
      <c r="T93" s="57">
        <f t="shared" si="6"/>
        <v>4.5249307479224381</v>
      </c>
      <c r="U93" s="57">
        <v>1.514</v>
      </c>
      <c r="V93" s="18"/>
      <c r="W93" s="18"/>
      <c r="X93" s="18"/>
      <c r="Y93" s="18"/>
      <c r="Z93" s="18"/>
      <c r="AA93" s="18"/>
      <c r="AB93" s="18"/>
      <c r="AC93" s="18"/>
      <c r="AD93" s="18"/>
      <c r="AE93" s="18"/>
      <c r="AF93" s="18"/>
      <c r="AG93" s="18"/>
      <c r="AH93" s="18"/>
      <c r="AI93" s="18"/>
      <c r="AJ93" s="18"/>
    </row>
    <row r="94" spans="1:36" x14ac:dyDescent="0.4">
      <c r="A94" s="18"/>
      <c r="B94" s="92">
        <v>32</v>
      </c>
      <c r="C94" s="58">
        <v>9</v>
      </c>
      <c r="D94" s="59">
        <v>240</v>
      </c>
      <c r="E94" s="60">
        <v>212.7</v>
      </c>
      <c r="F94" s="61">
        <f t="shared" si="1"/>
        <v>27.300000000000011</v>
      </c>
      <c r="G94" s="61">
        <v>979.4</v>
      </c>
      <c r="H94" s="61">
        <f t="shared" si="2"/>
        <v>460.46074283027741</v>
      </c>
      <c r="I94" s="62">
        <f t="shared" si="3"/>
        <v>4.6046074283027743</v>
      </c>
      <c r="J94" s="63">
        <v>1.3381000000000001</v>
      </c>
      <c r="L94" s="18"/>
      <c r="M94" s="92">
        <v>32</v>
      </c>
      <c r="N94" s="58">
        <v>9</v>
      </c>
      <c r="O94" s="59">
        <v>240</v>
      </c>
      <c r="P94" s="60">
        <v>212.7</v>
      </c>
      <c r="Q94" s="61">
        <f t="shared" si="4"/>
        <v>27.300000000000011</v>
      </c>
      <c r="R94" s="61">
        <v>979.4</v>
      </c>
      <c r="S94" s="61">
        <f t="shared" si="5"/>
        <v>460.46074283027741</v>
      </c>
      <c r="T94" s="62">
        <f t="shared" si="6"/>
        <v>4.6046074283027743</v>
      </c>
      <c r="U94" s="63">
        <v>1.3381000000000001</v>
      </c>
      <c r="V94" s="18"/>
      <c r="W94" s="18"/>
      <c r="X94" s="18"/>
      <c r="Y94" s="18"/>
      <c r="Z94" s="18"/>
      <c r="AA94" s="18"/>
      <c r="AB94" s="18"/>
      <c r="AC94" s="18"/>
      <c r="AD94" s="18"/>
      <c r="AE94" s="18"/>
      <c r="AF94" s="18"/>
      <c r="AG94" s="18"/>
      <c r="AH94" s="18"/>
      <c r="AI94" s="18"/>
      <c r="AJ94" s="18"/>
    </row>
    <row r="95" spans="1:36" x14ac:dyDescent="0.4">
      <c r="A95" s="18"/>
      <c r="B95" s="93"/>
      <c r="C95" s="64">
        <v>11</v>
      </c>
      <c r="D95" s="65">
        <v>240</v>
      </c>
      <c r="E95" s="66">
        <v>213.1</v>
      </c>
      <c r="F95" s="40">
        <f t="shared" si="1"/>
        <v>26.900000000000006</v>
      </c>
      <c r="G95" s="40">
        <v>1011.5</v>
      </c>
      <c r="H95" s="40">
        <f t="shared" si="2"/>
        <v>474.65978413890195</v>
      </c>
      <c r="I95" s="67">
        <f t="shared" si="3"/>
        <v>4.7465978413890193</v>
      </c>
      <c r="J95" s="68">
        <v>1.4226000000000001</v>
      </c>
      <c r="L95" s="18"/>
      <c r="M95" s="93"/>
      <c r="N95" s="64">
        <v>11</v>
      </c>
      <c r="O95" s="65">
        <v>240</v>
      </c>
      <c r="P95" s="66">
        <v>213.1</v>
      </c>
      <c r="Q95" s="40">
        <f t="shared" si="4"/>
        <v>26.900000000000006</v>
      </c>
      <c r="R95" s="40">
        <v>1011.5</v>
      </c>
      <c r="S95" s="40">
        <f t="shared" si="5"/>
        <v>474.65978413890195</v>
      </c>
      <c r="T95" s="67">
        <f t="shared" si="6"/>
        <v>4.7465978413890193</v>
      </c>
      <c r="U95" s="68">
        <v>1.4226000000000001</v>
      </c>
      <c r="V95" s="18"/>
      <c r="W95" s="18"/>
      <c r="X95" s="18"/>
      <c r="Y95" s="18"/>
      <c r="Z95" s="18"/>
      <c r="AA95" s="18"/>
      <c r="AB95" s="18"/>
      <c r="AC95" s="18"/>
      <c r="AD95" s="18"/>
      <c r="AE95" s="18"/>
      <c r="AF95" s="18"/>
      <c r="AG95" s="18"/>
      <c r="AH95" s="18"/>
      <c r="AI95" s="18"/>
      <c r="AJ95" s="18"/>
    </row>
    <row r="96" spans="1:36" x14ac:dyDescent="0.4">
      <c r="A96" s="18"/>
      <c r="B96" s="93"/>
      <c r="C96" s="64">
        <v>15</v>
      </c>
      <c r="D96" s="65">
        <v>240</v>
      </c>
      <c r="E96" s="66">
        <f>P96+1</f>
        <v>216.8</v>
      </c>
      <c r="F96" s="40">
        <f t="shared" si="1"/>
        <v>23.199999999999989</v>
      </c>
      <c r="G96" s="40">
        <v>1462.7</v>
      </c>
      <c r="H96" s="40">
        <f t="shared" si="2"/>
        <v>674.67712177121768</v>
      </c>
      <c r="I96" s="67">
        <f t="shared" si="3"/>
        <v>6.746771217712177</v>
      </c>
      <c r="J96" s="68">
        <v>1.4347000000000001</v>
      </c>
      <c r="L96" s="18"/>
      <c r="M96" s="93"/>
      <c r="N96" s="64">
        <v>15</v>
      </c>
      <c r="O96" s="65">
        <v>240</v>
      </c>
      <c r="P96" s="66">
        <v>215.8</v>
      </c>
      <c r="Q96" s="40">
        <f t="shared" si="4"/>
        <v>24.199999999999989</v>
      </c>
      <c r="R96" s="40">
        <v>1462.7</v>
      </c>
      <c r="S96" s="40">
        <f t="shared" si="5"/>
        <v>677.80352177942541</v>
      </c>
      <c r="T96" s="67">
        <f t="shared" si="6"/>
        <v>6.7780352177942538</v>
      </c>
      <c r="U96" s="68">
        <v>1.4347000000000001</v>
      </c>
      <c r="V96" s="18"/>
      <c r="W96" s="18"/>
      <c r="X96" s="18"/>
      <c r="Y96" s="18"/>
      <c r="Z96" s="18"/>
      <c r="AA96" s="18"/>
      <c r="AB96" s="18"/>
      <c r="AC96" s="18"/>
      <c r="AD96" s="18"/>
      <c r="AE96" s="18"/>
      <c r="AF96" s="18"/>
      <c r="AG96" s="18"/>
      <c r="AH96" s="18"/>
      <c r="AI96" s="18"/>
      <c r="AJ96" s="18"/>
    </row>
    <row r="97" spans="1:36" x14ac:dyDescent="0.4">
      <c r="A97" s="18"/>
      <c r="B97" s="93"/>
      <c r="C97" s="64">
        <v>30</v>
      </c>
      <c r="D97" s="65">
        <v>240</v>
      </c>
      <c r="E97" s="66">
        <f>P97+1</f>
        <v>217</v>
      </c>
      <c r="F97" s="40">
        <f t="shared" si="1"/>
        <v>23</v>
      </c>
      <c r="G97" s="40">
        <v>2153.4</v>
      </c>
      <c r="H97" s="40">
        <f t="shared" si="2"/>
        <v>992.35023041474665</v>
      </c>
      <c r="I97" s="67">
        <f t="shared" si="3"/>
        <v>9.9235023041474673</v>
      </c>
      <c r="J97" s="68">
        <v>1.4141999999999999</v>
      </c>
      <c r="L97" s="18"/>
      <c r="M97" s="93"/>
      <c r="N97" s="64">
        <v>30</v>
      </c>
      <c r="O97" s="65">
        <v>240</v>
      </c>
      <c r="P97" s="66">
        <v>216</v>
      </c>
      <c r="Q97" s="40">
        <f t="shared" si="4"/>
        <v>24</v>
      </c>
      <c r="R97" s="40">
        <v>2153.4</v>
      </c>
      <c r="S97" s="40">
        <f t="shared" si="5"/>
        <v>996.94444444444446</v>
      </c>
      <c r="T97" s="67">
        <f t="shared" si="6"/>
        <v>9.969444444444445</v>
      </c>
      <c r="U97" s="68">
        <v>1.4141999999999999</v>
      </c>
      <c r="V97" s="18"/>
      <c r="W97" s="18"/>
      <c r="X97" s="18"/>
      <c r="Y97" s="18"/>
      <c r="Z97" s="18"/>
      <c r="AA97" s="18"/>
      <c r="AB97" s="18"/>
      <c r="AC97" s="18"/>
      <c r="AD97" s="18"/>
      <c r="AE97" s="18"/>
      <c r="AF97" s="18"/>
      <c r="AG97" s="18"/>
      <c r="AH97" s="18"/>
      <c r="AI97" s="18"/>
      <c r="AJ97" s="18"/>
    </row>
    <row r="98" spans="1:36" x14ac:dyDescent="0.4">
      <c r="A98" s="18"/>
      <c r="B98" s="94"/>
      <c r="C98" s="69">
        <v>45</v>
      </c>
      <c r="D98" s="70">
        <v>180</v>
      </c>
      <c r="E98" s="71">
        <f>P98+6</f>
        <v>157.5</v>
      </c>
      <c r="F98" s="72">
        <f t="shared" si="1"/>
        <v>22.5</v>
      </c>
      <c r="G98" s="72">
        <v>1998.5</v>
      </c>
      <c r="H98" s="72">
        <f t="shared" si="2"/>
        <v>1268.8888888888889</v>
      </c>
      <c r="I98" s="73">
        <f t="shared" si="3"/>
        <v>12.68888888888889</v>
      </c>
      <c r="J98" s="74">
        <v>1.4853000000000001</v>
      </c>
      <c r="L98" s="18"/>
      <c r="M98" s="94"/>
      <c r="N98" s="69">
        <v>45</v>
      </c>
      <c r="O98" s="70">
        <v>180</v>
      </c>
      <c r="P98" s="71">
        <v>151.5</v>
      </c>
      <c r="Q98" s="72">
        <f t="shared" si="4"/>
        <v>28.5</v>
      </c>
      <c r="R98" s="72">
        <v>1998.5</v>
      </c>
      <c r="S98" s="72">
        <f t="shared" si="5"/>
        <v>1319.1419141914191</v>
      </c>
      <c r="T98" s="73">
        <f t="shared" si="6"/>
        <v>13.19141914191419</v>
      </c>
      <c r="U98" s="74">
        <v>1.4853000000000001</v>
      </c>
      <c r="V98" s="18"/>
      <c r="W98" s="18"/>
      <c r="X98" s="18"/>
      <c r="Y98" s="18"/>
      <c r="Z98" s="18"/>
      <c r="AA98" s="18"/>
      <c r="AB98" s="18"/>
      <c r="AC98" s="18"/>
      <c r="AD98" s="18"/>
      <c r="AE98" s="18"/>
      <c r="AF98" s="18"/>
      <c r="AG98" s="18"/>
      <c r="AH98" s="18"/>
      <c r="AI98" s="18"/>
      <c r="AJ98" s="18"/>
    </row>
    <row r="99" spans="1:36" x14ac:dyDescent="0.4">
      <c r="A99" s="18"/>
      <c r="B99" s="107">
        <v>42</v>
      </c>
      <c r="C99" s="48">
        <v>9</v>
      </c>
      <c r="D99" s="75">
        <v>240</v>
      </c>
      <c r="E99" s="76">
        <f>P99+1</f>
        <v>217.5</v>
      </c>
      <c r="F99" s="39">
        <f t="shared" si="1"/>
        <v>22.5</v>
      </c>
      <c r="G99" s="39">
        <v>1104.0999999999999</v>
      </c>
      <c r="H99" s="39">
        <f t="shared" si="2"/>
        <v>507.63218390804599</v>
      </c>
      <c r="I99" s="77">
        <f t="shared" si="3"/>
        <v>5.0763218390804603</v>
      </c>
      <c r="J99" s="77">
        <v>1.3724000000000001</v>
      </c>
      <c r="L99" s="18"/>
      <c r="M99" s="107">
        <v>42</v>
      </c>
      <c r="N99" s="48">
        <v>9</v>
      </c>
      <c r="O99" s="75">
        <v>240</v>
      </c>
      <c r="P99" s="76">
        <v>216.5</v>
      </c>
      <c r="Q99" s="39">
        <f t="shared" si="4"/>
        <v>23.5</v>
      </c>
      <c r="R99" s="39">
        <v>1104.0999999999999</v>
      </c>
      <c r="S99" s="39">
        <f t="shared" si="5"/>
        <v>509.97690531177824</v>
      </c>
      <c r="T99" s="77">
        <f t="shared" si="6"/>
        <v>5.0997690531177824</v>
      </c>
      <c r="U99" s="77">
        <v>1.3724000000000001</v>
      </c>
      <c r="V99" s="18"/>
      <c r="W99" s="18"/>
      <c r="X99" s="18"/>
      <c r="Y99" s="18"/>
      <c r="Z99" s="18"/>
      <c r="AA99" s="18"/>
      <c r="AB99" s="18"/>
      <c r="AC99" s="18"/>
      <c r="AD99" s="18"/>
      <c r="AE99" s="18"/>
      <c r="AF99" s="18"/>
      <c r="AG99" s="18"/>
      <c r="AH99" s="18"/>
      <c r="AI99" s="18"/>
      <c r="AJ99" s="18"/>
    </row>
    <row r="100" spans="1:36" x14ac:dyDescent="0.4">
      <c r="A100" s="18"/>
      <c r="B100" s="108"/>
      <c r="C100" s="64">
        <v>11</v>
      </c>
      <c r="D100" s="65">
        <v>240</v>
      </c>
      <c r="E100" s="66">
        <f>P100+1</f>
        <v>217</v>
      </c>
      <c r="F100" s="40">
        <f t="shared" si="1"/>
        <v>23</v>
      </c>
      <c r="G100" s="40">
        <v>1345</v>
      </c>
      <c r="H100" s="40">
        <f t="shared" si="2"/>
        <v>619.81566820276498</v>
      </c>
      <c r="I100" s="67">
        <f t="shared" si="3"/>
        <v>6.1981566820276495</v>
      </c>
      <c r="J100" s="67">
        <v>1.4172</v>
      </c>
      <c r="L100" s="18"/>
      <c r="M100" s="108"/>
      <c r="N100" s="64">
        <v>11</v>
      </c>
      <c r="O100" s="65">
        <v>240</v>
      </c>
      <c r="P100" s="66">
        <v>216</v>
      </c>
      <c r="Q100" s="40">
        <f t="shared" si="4"/>
        <v>24</v>
      </c>
      <c r="R100" s="40">
        <v>1345</v>
      </c>
      <c r="S100" s="40">
        <f t="shared" si="5"/>
        <v>622.68518518518511</v>
      </c>
      <c r="T100" s="67">
        <f t="shared" si="6"/>
        <v>6.2268518518518512</v>
      </c>
      <c r="U100" s="67">
        <v>1.4172</v>
      </c>
      <c r="V100" s="18"/>
      <c r="W100" s="18"/>
      <c r="X100" s="18"/>
      <c r="Y100" s="18"/>
      <c r="Z100" s="18"/>
      <c r="AA100" s="18"/>
      <c r="AB100" s="18"/>
      <c r="AC100" s="18"/>
      <c r="AD100" s="18"/>
      <c r="AE100" s="18"/>
      <c r="AF100" s="18"/>
      <c r="AG100" s="18"/>
      <c r="AH100" s="18"/>
      <c r="AI100" s="18"/>
      <c r="AJ100" s="18"/>
    </row>
    <row r="101" spans="1:36" x14ac:dyDescent="0.4">
      <c r="A101" s="18"/>
      <c r="B101" s="108"/>
      <c r="C101" s="64">
        <v>15</v>
      </c>
      <c r="D101" s="65">
        <v>240</v>
      </c>
      <c r="E101" s="66">
        <v>216.8</v>
      </c>
      <c r="F101" s="40">
        <f t="shared" si="1"/>
        <v>23.199999999999989</v>
      </c>
      <c r="G101" s="40">
        <v>1898.2</v>
      </c>
      <c r="H101" s="40">
        <f t="shared" si="2"/>
        <v>875.55350553505536</v>
      </c>
      <c r="I101" s="67">
        <f t="shared" si="3"/>
        <v>8.7555350553505544</v>
      </c>
      <c r="J101" s="67">
        <v>1.4833000000000001</v>
      </c>
      <c r="L101" s="18"/>
      <c r="M101" s="108"/>
      <c r="N101" s="64">
        <v>15</v>
      </c>
      <c r="O101" s="65">
        <v>240</v>
      </c>
      <c r="P101" s="66">
        <v>216.8</v>
      </c>
      <c r="Q101" s="40">
        <f t="shared" si="4"/>
        <v>23.199999999999989</v>
      </c>
      <c r="R101" s="40">
        <v>1898.2</v>
      </c>
      <c r="S101" s="40">
        <f t="shared" si="5"/>
        <v>875.55350553505536</v>
      </c>
      <c r="T101" s="67">
        <f t="shared" si="6"/>
        <v>8.7555350553505544</v>
      </c>
      <c r="U101" s="67">
        <v>1.4833000000000001</v>
      </c>
      <c r="V101" s="18"/>
      <c r="W101" s="18"/>
      <c r="X101" s="18"/>
      <c r="Y101" s="18"/>
      <c r="Z101" s="18"/>
      <c r="AA101" s="18"/>
      <c r="AB101" s="18"/>
      <c r="AC101" s="18"/>
      <c r="AD101" s="18"/>
      <c r="AE101" s="18"/>
      <c r="AF101" s="18"/>
      <c r="AG101" s="18"/>
      <c r="AH101" s="18"/>
      <c r="AI101" s="18"/>
      <c r="AJ101" s="18"/>
    </row>
    <row r="102" spans="1:36" x14ac:dyDescent="0.4">
      <c r="A102" s="18"/>
      <c r="B102" s="108"/>
      <c r="C102" s="64">
        <v>30</v>
      </c>
      <c r="D102" s="65">
        <v>180</v>
      </c>
      <c r="E102" s="66">
        <f>P102+5</f>
        <v>157</v>
      </c>
      <c r="F102" s="40">
        <f t="shared" si="1"/>
        <v>23</v>
      </c>
      <c r="G102" s="40">
        <v>2031</v>
      </c>
      <c r="H102" s="40">
        <f t="shared" si="2"/>
        <v>1293.6305732484077</v>
      </c>
      <c r="I102" s="67">
        <f t="shared" si="3"/>
        <v>12.936305732484078</v>
      </c>
      <c r="J102" s="67">
        <v>1.4008</v>
      </c>
      <c r="L102" s="18"/>
      <c r="M102" s="108"/>
      <c r="N102" s="64">
        <v>30</v>
      </c>
      <c r="O102" s="65">
        <v>180</v>
      </c>
      <c r="P102" s="66">
        <v>152</v>
      </c>
      <c r="Q102" s="40">
        <f t="shared" si="4"/>
        <v>28</v>
      </c>
      <c r="R102" s="40">
        <v>2031</v>
      </c>
      <c r="S102" s="40">
        <f t="shared" si="5"/>
        <v>1336.1842105263158</v>
      </c>
      <c r="T102" s="67">
        <f t="shared" si="6"/>
        <v>13.361842105263158</v>
      </c>
      <c r="U102" s="67">
        <v>1.4008</v>
      </c>
      <c r="V102" s="18"/>
      <c r="W102" s="18"/>
      <c r="X102" s="18"/>
      <c r="Y102" s="18"/>
      <c r="Z102" s="18"/>
      <c r="AA102" s="18"/>
      <c r="AB102" s="18"/>
      <c r="AC102" s="18"/>
      <c r="AD102" s="18"/>
      <c r="AE102" s="18"/>
      <c r="AF102" s="18"/>
      <c r="AG102" s="18"/>
      <c r="AH102" s="18"/>
      <c r="AI102" s="18"/>
      <c r="AJ102" s="18"/>
    </row>
    <row r="103" spans="1:36" x14ac:dyDescent="0.4">
      <c r="A103" s="18"/>
      <c r="B103" s="108"/>
      <c r="C103" s="64">
        <v>45</v>
      </c>
      <c r="D103" s="78">
        <v>140</v>
      </c>
      <c r="E103" s="79">
        <f>P103+6</f>
        <v>117</v>
      </c>
      <c r="F103" s="38">
        <f t="shared" si="1"/>
        <v>23</v>
      </c>
      <c r="G103" s="38">
        <v>1795.9</v>
      </c>
      <c r="H103" s="38">
        <f t="shared" si="2"/>
        <v>1534.9572649572651</v>
      </c>
      <c r="I103" s="80">
        <f t="shared" si="3"/>
        <v>15.349572649572652</v>
      </c>
      <c r="J103" s="80">
        <v>1.4307000000000001</v>
      </c>
      <c r="L103" s="18"/>
      <c r="M103" s="108"/>
      <c r="N103" s="64">
        <v>45</v>
      </c>
      <c r="O103" s="78">
        <v>140</v>
      </c>
      <c r="P103" s="79">
        <v>111</v>
      </c>
      <c r="Q103" s="38">
        <f t="shared" si="4"/>
        <v>29</v>
      </c>
      <c r="R103" s="38">
        <v>1795.9</v>
      </c>
      <c r="S103" s="38">
        <f t="shared" si="5"/>
        <v>1617.9279279279278</v>
      </c>
      <c r="T103" s="80">
        <f t="shared" si="6"/>
        <v>16.179279279279278</v>
      </c>
      <c r="U103" s="80">
        <v>1.4307000000000001</v>
      </c>
      <c r="V103" s="18"/>
      <c r="W103" s="18"/>
      <c r="X103" s="18"/>
      <c r="Y103" s="18"/>
      <c r="Z103" s="18"/>
      <c r="AA103" s="18"/>
      <c r="AB103" s="18"/>
      <c r="AC103" s="18"/>
      <c r="AD103" s="18"/>
      <c r="AE103" s="18"/>
      <c r="AF103" s="18"/>
      <c r="AG103" s="18"/>
      <c r="AH103" s="18"/>
      <c r="AI103" s="18"/>
      <c r="AJ103" s="18"/>
    </row>
    <row r="104" spans="1:36" x14ac:dyDescent="0.4">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row>
    <row r="105" spans="1:36" x14ac:dyDescent="0.4">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row>
    <row r="106" spans="1:36" x14ac:dyDescent="0.4">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row>
    <row r="107" spans="1:36" x14ac:dyDescent="0.4">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c r="AH107" s="18"/>
      <c r="AI107" s="18"/>
      <c r="AJ107" s="18"/>
    </row>
    <row r="108" spans="1:36" x14ac:dyDescent="0.4">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row>
    <row r="109" spans="1:36" x14ac:dyDescent="0.4">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row>
    <row r="110" spans="1:36" x14ac:dyDescent="0.4">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row>
    <row r="111" spans="1:36" x14ac:dyDescent="0.4">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c r="AH111" s="18"/>
      <c r="AI111" s="18"/>
      <c r="AJ111" s="18"/>
    </row>
    <row r="112" spans="1:36" hidden="1" x14ac:dyDescent="0.4">
      <c r="B112" s="13" t="s">
        <v>6</v>
      </c>
    </row>
    <row r="113" spans="2:36" hidden="1" x14ac:dyDescent="0.4">
      <c r="B113" s="100" t="s">
        <v>5</v>
      </c>
      <c r="C113" s="101" t="s">
        <v>4</v>
      </c>
      <c r="D113" s="103" t="s">
        <v>3</v>
      </c>
      <c r="E113" s="103"/>
      <c r="F113" s="103"/>
      <c r="G113" s="103"/>
      <c r="H113" s="103"/>
      <c r="I113" s="103"/>
      <c r="J113" s="103"/>
      <c r="K113" s="103"/>
      <c r="L113" s="103"/>
      <c r="M113" s="103"/>
      <c r="N113" s="103"/>
      <c r="O113" s="103"/>
      <c r="P113" s="103"/>
      <c r="Q113" s="103"/>
      <c r="R113" s="103"/>
      <c r="S113" s="103"/>
      <c r="T113" s="103"/>
      <c r="U113" s="103"/>
      <c r="V113" s="103"/>
      <c r="W113" s="103"/>
      <c r="X113" s="103"/>
      <c r="Y113" s="103"/>
      <c r="Z113" s="103"/>
      <c r="AA113" s="103"/>
      <c r="AB113" s="103"/>
      <c r="AC113" s="103"/>
      <c r="AD113" s="103"/>
      <c r="AE113" s="103"/>
      <c r="AF113" s="103"/>
      <c r="AG113" s="103"/>
      <c r="AH113" s="103"/>
      <c r="AI113" s="103"/>
      <c r="AJ113" s="103"/>
    </row>
    <row r="114" spans="2:36" hidden="1" x14ac:dyDescent="0.4">
      <c r="B114" s="100"/>
      <c r="C114" s="102"/>
      <c r="D114" s="36">
        <v>80</v>
      </c>
      <c r="E114" s="36">
        <v>90</v>
      </c>
      <c r="F114" s="36">
        <v>100</v>
      </c>
      <c r="G114" s="36">
        <v>110</v>
      </c>
      <c r="H114" s="36">
        <v>120</v>
      </c>
      <c r="I114" s="36">
        <v>130</v>
      </c>
      <c r="J114" s="36">
        <v>140</v>
      </c>
      <c r="K114" s="36">
        <v>150</v>
      </c>
      <c r="L114" s="36">
        <v>160</v>
      </c>
      <c r="M114" s="36">
        <v>170</v>
      </c>
      <c r="N114" s="36">
        <v>180</v>
      </c>
      <c r="O114" s="36">
        <v>190</v>
      </c>
      <c r="P114" s="36">
        <v>200</v>
      </c>
      <c r="Q114" s="36">
        <v>210</v>
      </c>
      <c r="R114" s="36">
        <v>220</v>
      </c>
      <c r="S114" s="36">
        <v>230</v>
      </c>
      <c r="T114" s="36">
        <v>240</v>
      </c>
      <c r="U114" s="36">
        <v>250</v>
      </c>
      <c r="V114" s="36">
        <v>260</v>
      </c>
      <c r="W114" s="36">
        <v>270</v>
      </c>
      <c r="X114" s="36">
        <v>280</v>
      </c>
      <c r="Y114" s="36">
        <v>290</v>
      </c>
      <c r="Z114" s="36">
        <v>300</v>
      </c>
      <c r="AA114" s="36">
        <v>320</v>
      </c>
      <c r="AB114" s="36">
        <v>340</v>
      </c>
      <c r="AC114" s="36">
        <v>360</v>
      </c>
      <c r="AD114" s="36">
        <v>380</v>
      </c>
      <c r="AE114" s="36">
        <v>400</v>
      </c>
      <c r="AF114" s="36">
        <v>420</v>
      </c>
      <c r="AG114" s="36">
        <v>440</v>
      </c>
      <c r="AH114" s="36">
        <v>460</v>
      </c>
      <c r="AI114" s="36">
        <v>480</v>
      </c>
      <c r="AJ114" s="36">
        <v>500</v>
      </c>
    </row>
    <row r="115" spans="2:36" hidden="1" x14ac:dyDescent="0.4">
      <c r="B115" s="104">
        <v>22</v>
      </c>
      <c r="C115" s="81">
        <v>9</v>
      </c>
      <c r="D115" s="82">
        <v>159.01995225700932</v>
      </c>
      <c r="E115" s="82">
        <v>192.14910897721961</v>
      </c>
      <c r="F115" s="82">
        <v>225.2782656974299</v>
      </c>
      <c r="G115" s="82">
        <v>258.40742241764019</v>
      </c>
      <c r="H115" s="82">
        <v>291.53657913785042</v>
      </c>
      <c r="I115" s="82">
        <v>324.66573585806071</v>
      </c>
      <c r="J115" s="82">
        <v>357.794892578271</v>
      </c>
      <c r="K115" s="82">
        <v>390.92404929848124</v>
      </c>
      <c r="L115" s="82">
        <v>424.05320601869158</v>
      </c>
      <c r="M115" s="82">
        <v>457.18236273890182</v>
      </c>
      <c r="N115" s="82">
        <v>490.31151945911211</v>
      </c>
      <c r="O115" s="82">
        <v>523.4406761793224</v>
      </c>
      <c r="P115" s="82">
        <v>556.56983289953268</v>
      </c>
      <c r="Q115" s="82">
        <v>589.69898961974297</v>
      </c>
      <c r="R115" s="82">
        <v>622.82814633995315</v>
      </c>
      <c r="S115" s="82">
        <v>655.95730306016355</v>
      </c>
      <c r="T115" s="82">
        <v>689.08645978037384</v>
      </c>
      <c r="U115" s="82">
        <v>722.21561650058413</v>
      </c>
      <c r="V115" s="82">
        <v>755.34477322079431</v>
      </c>
      <c r="W115" s="82">
        <v>788.4739299410046</v>
      </c>
      <c r="X115" s="82">
        <v>821.60308666121489</v>
      </c>
      <c r="Y115" s="82">
        <v>854.73224338142518</v>
      </c>
      <c r="Z115" s="82">
        <v>887.86140010163547</v>
      </c>
      <c r="AA115" s="82">
        <v>954.11971354205593</v>
      </c>
      <c r="AB115" s="82">
        <v>1020.3780269824766</v>
      </c>
      <c r="AC115" s="82">
        <v>1086.6363404228971</v>
      </c>
      <c r="AD115" s="82">
        <v>1152.8946538633177</v>
      </c>
      <c r="AE115" s="82">
        <v>1219.1529673037383</v>
      </c>
      <c r="AF115" s="82">
        <v>1285.4112807441588</v>
      </c>
      <c r="AG115" s="82">
        <v>1351.6695941845794</v>
      </c>
      <c r="AH115" s="82">
        <v>1417.927907625</v>
      </c>
      <c r="AI115" s="82">
        <v>1484.1862210654206</v>
      </c>
      <c r="AJ115" s="82">
        <v>1550.4445345058409</v>
      </c>
    </row>
    <row r="116" spans="2:36" hidden="1" x14ac:dyDescent="0.4">
      <c r="B116" s="104"/>
      <c r="C116" s="81">
        <v>15</v>
      </c>
      <c r="D116" s="83">
        <v>250.7133343317758</v>
      </c>
      <c r="E116" s="83">
        <v>299.39553517289727</v>
      </c>
      <c r="F116" s="83">
        <v>348.0777360140188</v>
      </c>
      <c r="G116" s="83">
        <v>396.75993685514027</v>
      </c>
      <c r="H116" s="83">
        <v>445.44213769626185</v>
      </c>
      <c r="I116" s="83">
        <v>494.12433853738327</v>
      </c>
      <c r="J116" s="83">
        <v>542.80653937850479</v>
      </c>
      <c r="K116" s="83">
        <v>591.48874021962638</v>
      </c>
      <c r="L116" s="83">
        <v>640.17094106074785</v>
      </c>
      <c r="M116" s="83">
        <v>688.85314190186944</v>
      </c>
      <c r="N116" s="83">
        <v>737.53534274299079</v>
      </c>
      <c r="O116" s="83">
        <v>786.21754358411238</v>
      </c>
      <c r="P116" s="83">
        <v>834.89974442523396</v>
      </c>
      <c r="Q116" s="83">
        <v>883.58194526635543</v>
      </c>
      <c r="R116" s="83">
        <v>932.2641461074769</v>
      </c>
      <c r="S116" s="83">
        <v>980.94634694859849</v>
      </c>
      <c r="T116" s="83">
        <v>1029.62854778972</v>
      </c>
      <c r="U116" s="83">
        <v>1078.3107486308413</v>
      </c>
      <c r="V116" s="83">
        <v>1126.9929494719629</v>
      </c>
      <c r="W116" s="83">
        <v>1175.6751503130845</v>
      </c>
      <c r="X116" s="83">
        <v>1224.3573511542061</v>
      </c>
      <c r="Y116" s="83">
        <v>1273.0395519953277</v>
      </c>
      <c r="Z116" s="83">
        <v>1321.721752836449</v>
      </c>
      <c r="AA116" s="83">
        <v>1419.086154518692</v>
      </c>
      <c r="AB116" s="83">
        <v>1516.4505562009351</v>
      </c>
      <c r="AC116" s="83">
        <v>1613.8149578831781</v>
      </c>
      <c r="AD116" s="83">
        <v>1711.1793595654212</v>
      </c>
      <c r="AE116" s="83">
        <v>1808.543761247664</v>
      </c>
      <c r="AF116" s="83">
        <v>1905.9081629299071</v>
      </c>
      <c r="AG116" s="83">
        <v>2003.2725646121503</v>
      </c>
      <c r="AH116" s="83">
        <v>2100.6369662943935</v>
      </c>
      <c r="AI116" s="83">
        <v>2198.0013679766362</v>
      </c>
      <c r="AJ116" s="83">
        <v>2295.3657696588793</v>
      </c>
    </row>
    <row r="117" spans="2:36" hidden="1" x14ac:dyDescent="0.4">
      <c r="B117" s="104">
        <v>32</v>
      </c>
      <c r="C117" s="81">
        <v>9</v>
      </c>
      <c r="D117" s="84">
        <v>209.64039669565224</v>
      </c>
      <c r="E117" s="84">
        <v>253.31547934057977</v>
      </c>
      <c r="F117" s="84">
        <v>296.99056198550738</v>
      </c>
      <c r="G117" s="84">
        <v>340.66564463043488</v>
      </c>
      <c r="H117" s="84">
        <v>384.34072727536244</v>
      </c>
      <c r="I117" s="84">
        <v>428.01580992029</v>
      </c>
      <c r="J117" s="84">
        <v>471.69089256521755</v>
      </c>
      <c r="K117" s="84">
        <v>515.36597521014505</v>
      </c>
      <c r="L117" s="84">
        <v>559.04105785507261</v>
      </c>
      <c r="M117" s="84">
        <v>602.71614050000017</v>
      </c>
      <c r="N117" s="84">
        <v>646.39122314492772</v>
      </c>
      <c r="O117" s="84">
        <v>690.06630578985528</v>
      </c>
      <c r="P117" s="84">
        <v>733.74138843478283</v>
      </c>
      <c r="Q117" s="84">
        <v>777.41647107971039</v>
      </c>
      <c r="R117" s="84">
        <v>821.09155372463795</v>
      </c>
      <c r="S117" s="84">
        <v>864.7666363695655</v>
      </c>
      <c r="T117" s="84">
        <v>908.44171901449306</v>
      </c>
      <c r="U117" s="84">
        <v>952.11680165942073</v>
      </c>
      <c r="V117" s="84">
        <v>995.79188430434806</v>
      </c>
      <c r="W117" s="84">
        <v>1039.4669669492757</v>
      </c>
      <c r="X117" s="84">
        <v>1083.1420495942032</v>
      </c>
      <c r="Y117" s="84">
        <v>1126.8171322391308</v>
      </c>
      <c r="Z117" s="84">
        <v>1170.4922148840585</v>
      </c>
      <c r="AA117" s="84">
        <v>1257.8423801739134</v>
      </c>
      <c r="AB117" s="84">
        <v>1345.1925454637685</v>
      </c>
      <c r="AC117" s="84">
        <v>1432.5427107536236</v>
      </c>
      <c r="AD117" s="84">
        <v>1519.8928760434787</v>
      </c>
      <c r="AE117" s="84">
        <v>1607.2430413333338</v>
      </c>
      <c r="AF117" s="84">
        <v>1694.593206623189</v>
      </c>
      <c r="AG117" s="84">
        <v>1781.9433719130441</v>
      </c>
      <c r="AH117" s="84">
        <v>1869.2935372028992</v>
      </c>
      <c r="AI117" s="84">
        <v>1956.6437024927545</v>
      </c>
      <c r="AJ117" s="84">
        <v>2043.9938677826092</v>
      </c>
    </row>
    <row r="118" spans="2:36" hidden="1" x14ac:dyDescent="0.4">
      <c r="B118" s="104"/>
      <c r="C118" s="81">
        <v>11</v>
      </c>
      <c r="D118" s="85">
        <v>246.89930339130439</v>
      </c>
      <c r="E118" s="85">
        <v>298.33665826449283</v>
      </c>
      <c r="F118" s="85">
        <v>349.77401313768127</v>
      </c>
      <c r="G118" s="85">
        <v>401.21136801086965</v>
      </c>
      <c r="H118" s="85">
        <v>452.64872288405809</v>
      </c>
      <c r="I118" s="85">
        <v>504.08607775724647</v>
      </c>
      <c r="J118" s="85">
        <v>555.52343263043497</v>
      </c>
      <c r="K118" s="85">
        <v>606.96078750362324</v>
      </c>
      <c r="L118" s="85">
        <v>658.39814237681173</v>
      </c>
      <c r="M118" s="85">
        <v>709.83549725000012</v>
      </c>
      <c r="N118" s="85">
        <v>761.27285212318861</v>
      </c>
      <c r="O118" s="85">
        <v>812.710206996377</v>
      </c>
      <c r="P118" s="85">
        <v>864.14756186956538</v>
      </c>
      <c r="Q118" s="85">
        <v>915.58491674275388</v>
      </c>
      <c r="R118" s="85">
        <v>967.02227161594215</v>
      </c>
      <c r="S118" s="85">
        <v>1018.4596264891306</v>
      </c>
      <c r="T118" s="85">
        <v>1069.8969813623191</v>
      </c>
      <c r="U118" s="85">
        <v>1121.3343362355076</v>
      </c>
      <c r="V118" s="85">
        <v>1172.7716911086959</v>
      </c>
      <c r="W118" s="85">
        <v>1224.2090459818842</v>
      </c>
      <c r="X118" s="85">
        <v>1275.6464008550727</v>
      </c>
      <c r="Y118" s="85">
        <v>1327.0837557282612</v>
      </c>
      <c r="Z118" s="85">
        <v>1378.5211106014497</v>
      </c>
      <c r="AA118" s="85">
        <v>1481.3958203478264</v>
      </c>
      <c r="AB118" s="85">
        <v>1584.2705300942032</v>
      </c>
      <c r="AC118" s="85">
        <v>1687.14523984058</v>
      </c>
      <c r="AD118" s="85">
        <v>1790.019949586957</v>
      </c>
      <c r="AE118" s="85">
        <v>1892.8946593333337</v>
      </c>
      <c r="AF118" s="85">
        <v>1995.7693690797105</v>
      </c>
      <c r="AG118" s="85">
        <v>2098.6440788260875</v>
      </c>
      <c r="AH118" s="85">
        <v>2201.5187885724645</v>
      </c>
      <c r="AI118" s="85">
        <v>2304.3934983188415</v>
      </c>
      <c r="AJ118" s="85">
        <v>2407.2682080652176</v>
      </c>
    </row>
    <row r="119" spans="2:36" hidden="1" x14ac:dyDescent="0.4">
      <c r="B119" s="104"/>
      <c r="C119" s="81">
        <v>15</v>
      </c>
      <c r="D119" s="85">
        <v>402.6236704437793</v>
      </c>
      <c r="E119" s="85">
        <v>480.80302392800826</v>
      </c>
      <c r="F119" s="85">
        <v>558.98237741223727</v>
      </c>
      <c r="G119" s="85">
        <v>637.16173089646622</v>
      </c>
      <c r="H119" s="85">
        <v>715.34108438069529</v>
      </c>
      <c r="I119" s="85">
        <v>793.52043786492413</v>
      </c>
      <c r="J119" s="85">
        <v>871.6997913491532</v>
      </c>
      <c r="K119" s="85">
        <v>949.87914483338227</v>
      </c>
      <c r="L119" s="85">
        <v>1028.0584983176111</v>
      </c>
      <c r="M119" s="85">
        <v>1106.2378518018402</v>
      </c>
      <c r="N119" s="85">
        <v>1184.417205286069</v>
      </c>
      <c r="O119" s="85">
        <v>1262.5965587702981</v>
      </c>
      <c r="P119" s="85">
        <v>1340.7759122545272</v>
      </c>
      <c r="Q119" s="85">
        <v>1418.955265738756</v>
      </c>
      <c r="R119" s="85">
        <v>1497.1346192229851</v>
      </c>
      <c r="S119" s="85">
        <v>1575.3139727072141</v>
      </c>
      <c r="T119" s="85">
        <v>1653.4933261914432</v>
      </c>
      <c r="U119" s="85">
        <v>1731.672679675672</v>
      </c>
      <c r="V119" s="85">
        <v>1809.8520331599011</v>
      </c>
      <c r="W119" s="85">
        <v>1888.0313866441302</v>
      </c>
      <c r="X119" s="85">
        <v>1966.2107401283592</v>
      </c>
      <c r="Y119" s="85">
        <v>2044.3900936125883</v>
      </c>
      <c r="Z119" s="85">
        <v>2122.5694470968169</v>
      </c>
      <c r="AA119" s="85">
        <v>2278.9281540652751</v>
      </c>
      <c r="AB119" s="85">
        <v>2435.2868610337332</v>
      </c>
      <c r="AC119" s="85">
        <v>2591.6455680021909</v>
      </c>
      <c r="AD119" s="85">
        <v>2748.004274970649</v>
      </c>
      <c r="AE119" s="85">
        <v>2904.3629819391067</v>
      </c>
      <c r="AF119" s="85">
        <v>3060.7216889075648</v>
      </c>
      <c r="AG119" s="85">
        <v>3217.080395876023</v>
      </c>
      <c r="AH119" s="85">
        <v>3373.4391028444811</v>
      </c>
      <c r="AI119" s="85">
        <v>3529.7978098129388</v>
      </c>
      <c r="AJ119" s="85">
        <v>3686.1565167813969</v>
      </c>
    </row>
    <row r="120" spans="2:36" hidden="1" x14ac:dyDescent="0.4">
      <c r="B120" s="104"/>
      <c r="C120" s="81">
        <v>30</v>
      </c>
      <c r="D120" s="85">
        <v>458</v>
      </c>
      <c r="E120" s="85">
        <v>549</v>
      </c>
      <c r="F120" s="85">
        <v>640</v>
      </c>
      <c r="G120" s="85">
        <v>731</v>
      </c>
      <c r="H120" s="85">
        <v>822</v>
      </c>
      <c r="I120" s="85">
        <v>913</v>
      </c>
      <c r="J120" s="85">
        <v>1004</v>
      </c>
      <c r="K120" s="85">
        <v>1095</v>
      </c>
      <c r="L120" s="85">
        <v>1186</v>
      </c>
      <c r="M120" s="85">
        <v>1276</v>
      </c>
      <c r="N120" s="85">
        <v>1367</v>
      </c>
      <c r="O120" s="85">
        <v>1458</v>
      </c>
      <c r="P120" s="85">
        <v>1549</v>
      </c>
      <c r="Q120" s="85">
        <v>1640</v>
      </c>
      <c r="R120" s="85">
        <v>1731</v>
      </c>
      <c r="S120" s="85">
        <v>1822</v>
      </c>
      <c r="T120" s="85">
        <v>1913</v>
      </c>
      <c r="U120" s="85">
        <v>2004</v>
      </c>
      <c r="V120" s="85">
        <v>2095</v>
      </c>
      <c r="W120" s="85">
        <v>2186</v>
      </c>
      <c r="X120" s="85">
        <v>2277</v>
      </c>
      <c r="Y120" s="85">
        <v>2368</v>
      </c>
      <c r="Z120" s="85">
        <v>2459</v>
      </c>
      <c r="AA120" s="85">
        <v>2641</v>
      </c>
      <c r="AB120" s="85">
        <v>2823</v>
      </c>
      <c r="AC120" s="85">
        <v>3005</v>
      </c>
      <c r="AD120" s="85">
        <v>3187</v>
      </c>
      <c r="AE120" s="85">
        <v>3369</v>
      </c>
      <c r="AF120" s="85">
        <v>3550</v>
      </c>
      <c r="AG120" s="85">
        <v>3732</v>
      </c>
      <c r="AH120" s="85">
        <v>3914</v>
      </c>
      <c r="AI120" s="85">
        <v>4096</v>
      </c>
      <c r="AJ120" s="85">
        <v>4278</v>
      </c>
    </row>
    <row r="121" spans="2:36" hidden="1" x14ac:dyDescent="0.4">
      <c r="B121" s="104"/>
      <c r="C121" s="81">
        <v>45</v>
      </c>
      <c r="D121" s="83">
        <v>803</v>
      </c>
      <c r="E121" s="83">
        <v>962</v>
      </c>
      <c r="F121" s="83">
        <v>1122</v>
      </c>
      <c r="G121" s="83">
        <v>1281</v>
      </c>
      <c r="H121" s="83">
        <v>1441</v>
      </c>
      <c r="I121" s="83">
        <v>1600</v>
      </c>
      <c r="J121" s="83">
        <v>1759</v>
      </c>
      <c r="K121" s="83">
        <v>1919</v>
      </c>
      <c r="L121" s="83">
        <v>2078</v>
      </c>
      <c r="M121" s="83">
        <v>2238</v>
      </c>
      <c r="N121" s="83">
        <v>2397</v>
      </c>
      <c r="O121" s="83">
        <v>2557</v>
      </c>
      <c r="P121" s="83">
        <v>2716</v>
      </c>
      <c r="Q121" s="83">
        <v>2876</v>
      </c>
      <c r="R121" s="83">
        <v>3035</v>
      </c>
      <c r="S121" s="83">
        <v>3195</v>
      </c>
      <c r="T121" s="83">
        <v>3354</v>
      </c>
      <c r="U121" s="83">
        <v>3514</v>
      </c>
      <c r="V121" s="83">
        <v>3673</v>
      </c>
      <c r="W121" s="83">
        <v>3833</v>
      </c>
      <c r="X121" s="83">
        <v>3992</v>
      </c>
      <c r="Y121" s="83">
        <v>4152</v>
      </c>
      <c r="Z121" s="83">
        <v>4311</v>
      </c>
      <c r="AA121" s="83">
        <v>4630</v>
      </c>
      <c r="AB121" s="83">
        <v>4949</v>
      </c>
      <c r="AC121" s="83">
        <v>5268</v>
      </c>
      <c r="AD121" s="83">
        <v>5587</v>
      </c>
      <c r="AE121" s="83">
        <v>5906</v>
      </c>
      <c r="AF121" s="83">
        <v>6225</v>
      </c>
      <c r="AG121" s="83">
        <v>6544</v>
      </c>
      <c r="AH121" s="83">
        <v>6863</v>
      </c>
      <c r="AI121" s="83">
        <v>7181</v>
      </c>
      <c r="AJ121" s="83">
        <v>7500</v>
      </c>
    </row>
    <row r="122" spans="2:36" hidden="1" x14ac:dyDescent="0.4">
      <c r="B122" s="89">
        <v>42</v>
      </c>
      <c r="C122" s="81">
        <v>9</v>
      </c>
      <c r="D122" s="84">
        <v>311.47746877657715</v>
      </c>
      <c r="E122" s="84">
        <v>371.95853067494164</v>
      </c>
      <c r="F122" s="84">
        <v>432.43959257330613</v>
      </c>
      <c r="G122" s="84">
        <v>492.92065447167062</v>
      </c>
      <c r="H122" s="84">
        <v>553.40171637003516</v>
      </c>
      <c r="I122" s="84">
        <v>613.88277826839965</v>
      </c>
      <c r="J122" s="84">
        <v>674.36384016676413</v>
      </c>
      <c r="K122" s="84">
        <v>734.84490206512874</v>
      </c>
      <c r="L122" s="84">
        <v>795.32596396349311</v>
      </c>
      <c r="M122" s="84">
        <v>855.80702586185771</v>
      </c>
      <c r="N122" s="84">
        <v>916.28808776022208</v>
      </c>
      <c r="O122" s="84">
        <v>976.76914965858668</v>
      </c>
      <c r="P122" s="84">
        <v>1037.2502115569512</v>
      </c>
      <c r="Q122" s="84">
        <v>1097.7312734553157</v>
      </c>
      <c r="R122" s="84">
        <v>1158.2123353536801</v>
      </c>
      <c r="S122" s="84">
        <v>1218.6933972520446</v>
      </c>
      <c r="T122" s="84">
        <v>1279.1744591504093</v>
      </c>
      <c r="U122" s="84">
        <v>1339.6555210487736</v>
      </c>
      <c r="V122" s="84">
        <v>1400.1365829471381</v>
      </c>
      <c r="W122" s="84">
        <v>1460.6176448455026</v>
      </c>
      <c r="X122" s="84">
        <v>1521.0987067438673</v>
      </c>
      <c r="Y122" s="84">
        <v>1581.5797686422318</v>
      </c>
      <c r="Z122" s="84">
        <v>1642.060830540596</v>
      </c>
      <c r="AA122" s="84">
        <v>1763.0229543373252</v>
      </c>
      <c r="AB122" s="84">
        <v>1883.9850781340542</v>
      </c>
      <c r="AC122" s="84">
        <v>2004.9472019307832</v>
      </c>
      <c r="AD122" s="84">
        <v>2125.9093257275122</v>
      </c>
      <c r="AE122" s="84">
        <v>2246.8714495242411</v>
      </c>
      <c r="AF122" s="84">
        <v>2367.8335733209701</v>
      </c>
      <c r="AG122" s="84">
        <v>2488.7956971176991</v>
      </c>
      <c r="AH122" s="84">
        <v>2609.7578209144285</v>
      </c>
      <c r="AI122" s="84">
        <v>2730.719944711157</v>
      </c>
      <c r="AJ122" s="84">
        <v>2851.682068507886</v>
      </c>
    </row>
    <row r="123" spans="2:36" hidden="1" x14ac:dyDescent="0.4">
      <c r="B123" s="89"/>
      <c r="C123" s="81">
        <v>11</v>
      </c>
      <c r="D123" s="85">
        <v>372.24160322137851</v>
      </c>
      <c r="E123" s="85">
        <v>444.52152617698601</v>
      </c>
      <c r="F123" s="85">
        <v>516.80144913259346</v>
      </c>
      <c r="G123" s="85">
        <v>589.08137208820096</v>
      </c>
      <c r="H123" s="85">
        <v>661.36129504380847</v>
      </c>
      <c r="I123" s="85">
        <v>733.64121799941586</v>
      </c>
      <c r="J123" s="85">
        <v>805.92114095502336</v>
      </c>
      <c r="K123" s="85">
        <v>878.20106391063098</v>
      </c>
      <c r="L123" s="85">
        <v>950.48098686623837</v>
      </c>
      <c r="M123" s="85">
        <v>1022.7609098218459</v>
      </c>
      <c r="N123" s="85">
        <v>1095.0408327774533</v>
      </c>
      <c r="O123" s="85">
        <v>1167.3207557330609</v>
      </c>
      <c r="P123" s="85">
        <v>1239.6006786886683</v>
      </c>
      <c r="Q123" s="85">
        <v>1311.8806016442757</v>
      </c>
      <c r="R123" s="85">
        <v>1384.1605245998833</v>
      </c>
      <c r="S123" s="85">
        <v>1456.4404475554909</v>
      </c>
      <c r="T123" s="85">
        <v>1528.7203705110983</v>
      </c>
      <c r="U123" s="85">
        <v>1601.0002934667057</v>
      </c>
      <c r="V123" s="85">
        <v>1673.2802164223131</v>
      </c>
      <c r="W123" s="85">
        <v>1745.5601393779207</v>
      </c>
      <c r="X123" s="85">
        <v>1817.8400623335283</v>
      </c>
      <c r="Y123" s="85">
        <v>1890.1199852891357</v>
      </c>
      <c r="Z123" s="85">
        <v>1962.3999082447431</v>
      </c>
      <c r="AA123" s="85">
        <v>2106.9597541559583</v>
      </c>
      <c r="AB123" s="85">
        <v>2251.5196000671731</v>
      </c>
      <c r="AC123" s="85">
        <v>2396.0794459783879</v>
      </c>
      <c r="AD123" s="85">
        <v>2540.6392918896031</v>
      </c>
      <c r="AE123" s="85">
        <v>2685.1991378008179</v>
      </c>
      <c r="AF123" s="85">
        <v>2829.7589837120331</v>
      </c>
      <c r="AG123" s="85">
        <v>2974.3188296232479</v>
      </c>
      <c r="AH123" s="85">
        <v>3118.8786755344631</v>
      </c>
      <c r="AI123" s="85">
        <v>3263.4385214456775</v>
      </c>
      <c r="AJ123" s="85">
        <v>3407.9983673568927</v>
      </c>
    </row>
    <row r="124" spans="2:36" hidden="1" x14ac:dyDescent="0.4">
      <c r="B124" s="89"/>
      <c r="C124" s="81">
        <v>15</v>
      </c>
      <c r="D124" s="85">
        <v>474.94865666037748</v>
      </c>
      <c r="E124" s="85">
        <v>573.89629346462277</v>
      </c>
      <c r="F124" s="85">
        <v>672.84393026886823</v>
      </c>
      <c r="G124" s="85">
        <v>771.79156707311347</v>
      </c>
      <c r="H124" s="85">
        <v>870.73920387735882</v>
      </c>
      <c r="I124" s="85">
        <v>969.68684068160405</v>
      </c>
      <c r="J124" s="85">
        <v>1068.6344774858494</v>
      </c>
      <c r="K124" s="85">
        <v>1167.5821142900948</v>
      </c>
      <c r="L124" s="85">
        <v>1266.5297510943401</v>
      </c>
      <c r="M124" s="85">
        <v>1365.4773878985852</v>
      </c>
      <c r="N124" s="85">
        <v>1464.4250247028306</v>
      </c>
      <c r="O124" s="85">
        <v>1563.3726615070761</v>
      </c>
      <c r="P124" s="85">
        <v>1662.3202983113213</v>
      </c>
      <c r="Q124" s="85">
        <v>1761.2679351155666</v>
      </c>
      <c r="R124" s="85">
        <v>1860.2155719198117</v>
      </c>
      <c r="S124" s="85">
        <v>1959.1632087240573</v>
      </c>
      <c r="T124" s="85">
        <v>2058.1108455283024</v>
      </c>
      <c r="U124" s="85">
        <v>2157.058482332548</v>
      </c>
      <c r="V124" s="85">
        <v>2256.0061191367931</v>
      </c>
      <c r="W124" s="85">
        <v>2354.9537559410383</v>
      </c>
      <c r="X124" s="85">
        <v>2453.9013927452838</v>
      </c>
      <c r="Y124" s="85">
        <v>2552.8490295495294</v>
      </c>
      <c r="Z124" s="85">
        <v>2651.7966663537745</v>
      </c>
      <c r="AA124" s="85">
        <v>2849.6919399622648</v>
      </c>
      <c r="AB124" s="85">
        <v>3047.5872135707559</v>
      </c>
      <c r="AC124" s="85">
        <v>3245.4824871792462</v>
      </c>
      <c r="AD124" s="85">
        <v>3443.3777607877369</v>
      </c>
      <c r="AE124" s="85">
        <v>3641.2730343962276</v>
      </c>
      <c r="AF124" s="85">
        <v>3839.1683080047183</v>
      </c>
      <c r="AG124" s="85">
        <v>4037.063581613209</v>
      </c>
      <c r="AH124" s="85">
        <v>4234.9588552217001</v>
      </c>
      <c r="AI124" s="85">
        <v>4432.8541288301903</v>
      </c>
      <c r="AJ124" s="85">
        <v>4630.7494024386806</v>
      </c>
    </row>
    <row r="125" spans="2:36" hidden="1" x14ac:dyDescent="0.4">
      <c r="B125" s="89"/>
      <c r="C125" s="81">
        <v>30</v>
      </c>
      <c r="D125" s="85">
        <v>803</v>
      </c>
      <c r="E125" s="85">
        <v>962</v>
      </c>
      <c r="F125" s="85">
        <v>1122</v>
      </c>
      <c r="G125" s="85">
        <v>1281</v>
      </c>
      <c r="H125" s="85">
        <v>1441</v>
      </c>
      <c r="I125" s="85">
        <v>1600</v>
      </c>
      <c r="J125" s="85">
        <v>1759</v>
      </c>
      <c r="K125" s="85">
        <v>1919</v>
      </c>
      <c r="L125" s="85">
        <v>2078</v>
      </c>
      <c r="M125" s="85">
        <v>2238</v>
      </c>
      <c r="N125" s="85">
        <v>2397</v>
      </c>
      <c r="O125" s="85">
        <v>2557</v>
      </c>
      <c r="P125" s="85">
        <v>2716</v>
      </c>
      <c r="Q125" s="85">
        <v>2876</v>
      </c>
      <c r="R125" s="85">
        <v>3035</v>
      </c>
      <c r="S125" s="85">
        <v>3195</v>
      </c>
      <c r="T125" s="85">
        <v>3354</v>
      </c>
      <c r="U125" s="85">
        <v>3514</v>
      </c>
      <c r="V125" s="85">
        <v>3673</v>
      </c>
      <c r="W125" s="85">
        <v>3833</v>
      </c>
      <c r="X125" s="85">
        <v>3992</v>
      </c>
      <c r="Y125" s="85">
        <v>4152</v>
      </c>
      <c r="Z125" s="85">
        <v>4311</v>
      </c>
      <c r="AA125" s="85">
        <v>4630</v>
      </c>
      <c r="AB125" s="85">
        <v>4949</v>
      </c>
      <c r="AC125" s="85">
        <v>5268</v>
      </c>
      <c r="AD125" s="85">
        <v>5587</v>
      </c>
      <c r="AE125" s="85">
        <v>5906</v>
      </c>
      <c r="AF125" s="85">
        <v>6225</v>
      </c>
      <c r="AG125" s="85">
        <v>6544</v>
      </c>
      <c r="AH125" s="85">
        <v>6863</v>
      </c>
      <c r="AI125" s="85">
        <v>7181</v>
      </c>
      <c r="AJ125" s="85">
        <v>7500</v>
      </c>
    </row>
    <row r="126" spans="2:36" hidden="1" x14ac:dyDescent="0.4">
      <c r="B126" s="89"/>
      <c r="C126" s="81">
        <v>45</v>
      </c>
      <c r="D126" s="83">
        <v>1116</v>
      </c>
      <c r="E126" s="83">
        <v>1337</v>
      </c>
      <c r="F126" s="83">
        <v>1559</v>
      </c>
      <c r="G126" s="83">
        <v>1781</v>
      </c>
      <c r="H126" s="83">
        <v>2002</v>
      </c>
      <c r="I126" s="83">
        <v>2224</v>
      </c>
      <c r="J126" s="83">
        <v>2446</v>
      </c>
      <c r="K126" s="83">
        <v>2667</v>
      </c>
      <c r="L126" s="83">
        <v>2889</v>
      </c>
      <c r="M126" s="83">
        <v>3111</v>
      </c>
      <c r="N126" s="83">
        <v>3332</v>
      </c>
      <c r="O126" s="83">
        <v>3554</v>
      </c>
      <c r="P126" s="83">
        <v>3776</v>
      </c>
      <c r="Q126" s="83">
        <v>3997</v>
      </c>
      <c r="R126" s="83">
        <v>4219</v>
      </c>
      <c r="S126" s="83">
        <v>4441</v>
      </c>
      <c r="T126" s="83">
        <v>4662</v>
      </c>
      <c r="U126" s="83">
        <v>4884</v>
      </c>
      <c r="V126" s="83">
        <v>5106</v>
      </c>
      <c r="W126" s="83">
        <v>5327</v>
      </c>
      <c r="X126" s="83">
        <v>5549</v>
      </c>
      <c r="Y126" s="83">
        <v>5771</v>
      </c>
      <c r="Z126" s="83">
        <v>5992</v>
      </c>
      <c r="AA126" s="83">
        <v>6436</v>
      </c>
      <c r="AB126" s="83">
        <v>6879</v>
      </c>
      <c r="AC126" s="83">
        <v>7322</v>
      </c>
      <c r="AD126" s="83">
        <v>7765</v>
      </c>
      <c r="AE126" s="83">
        <v>8209</v>
      </c>
      <c r="AF126" s="83">
        <v>8652</v>
      </c>
      <c r="AG126" s="83">
        <v>9095</v>
      </c>
      <c r="AH126" s="83">
        <v>9539</v>
      </c>
      <c r="AI126" s="83">
        <v>9982</v>
      </c>
      <c r="AJ126" s="83">
        <v>10425</v>
      </c>
    </row>
    <row r="127" spans="2:36" hidden="1" x14ac:dyDescent="0.4"/>
    <row r="128" spans="2:36" hidden="1" x14ac:dyDescent="0.4">
      <c r="B128" s="13" t="s">
        <v>2</v>
      </c>
    </row>
    <row r="129" spans="2:4" hidden="1" x14ac:dyDescent="0.4">
      <c r="B129" s="90" t="s">
        <v>1</v>
      </c>
      <c r="C129" s="90" t="s">
        <v>0</v>
      </c>
    </row>
    <row r="130" spans="2:4" hidden="1" x14ac:dyDescent="0.4">
      <c r="B130" s="91"/>
      <c r="C130" s="91"/>
    </row>
    <row r="131" spans="2:4" hidden="1" x14ac:dyDescent="0.4">
      <c r="B131" s="86">
        <v>80</v>
      </c>
      <c r="C131" s="87">
        <v>2.088677207643888</v>
      </c>
    </row>
    <row r="132" spans="2:4" hidden="1" x14ac:dyDescent="0.4">
      <c r="B132" s="86">
        <v>79.5</v>
      </c>
      <c r="C132" s="87">
        <v>2.0675608065329816</v>
      </c>
      <c r="D132" s="88"/>
    </row>
    <row r="133" spans="2:4" hidden="1" x14ac:dyDescent="0.4">
      <c r="B133" s="86">
        <v>79</v>
      </c>
      <c r="C133" s="87">
        <v>2.0465451437604996</v>
      </c>
      <c r="D133" s="88"/>
    </row>
    <row r="134" spans="2:4" hidden="1" x14ac:dyDescent="0.4">
      <c r="B134" s="86">
        <v>78.5</v>
      </c>
      <c r="C134" s="87">
        <v>2.0256302193264411</v>
      </c>
      <c r="D134" s="88"/>
    </row>
    <row r="135" spans="2:4" hidden="1" x14ac:dyDescent="0.4">
      <c r="B135" s="86">
        <v>78</v>
      </c>
      <c r="C135" s="87">
        <v>2.0048160332308069</v>
      </c>
      <c r="D135" s="88"/>
    </row>
    <row r="136" spans="2:4" hidden="1" x14ac:dyDescent="0.4">
      <c r="B136" s="86">
        <v>77.5</v>
      </c>
      <c r="C136" s="87">
        <v>1.9841025854735972</v>
      </c>
      <c r="D136" s="88"/>
    </row>
    <row r="137" spans="2:4" hidden="1" x14ac:dyDescent="0.4">
      <c r="B137" s="86">
        <v>77</v>
      </c>
      <c r="C137" s="87">
        <v>1.9634898760548107</v>
      </c>
      <c r="D137" s="88"/>
    </row>
    <row r="138" spans="2:4" hidden="1" x14ac:dyDescent="0.4">
      <c r="B138" s="86">
        <v>76.5</v>
      </c>
      <c r="C138" s="87">
        <v>1.9429779049744489</v>
      </c>
      <c r="D138" s="88"/>
    </row>
    <row r="139" spans="2:4" hidden="1" x14ac:dyDescent="0.4">
      <c r="B139" s="86">
        <v>76</v>
      </c>
      <c r="C139" s="87">
        <v>1.9225666722325103</v>
      </c>
      <c r="D139" s="88"/>
    </row>
    <row r="140" spans="2:4" hidden="1" x14ac:dyDescent="0.4">
      <c r="B140" s="86">
        <v>75.5</v>
      </c>
      <c r="C140" s="87">
        <v>1.9022561778289964</v>
      </c>
      <c r="D140" s="88"/>
    </row>
    <row r="141" spans="2:4" hidden="1" x14ac:dyDescent="0.4">
      <c r="B141" s="86">
        <v>75</v>
      </c>
      <c r="C141" s="87">
        <v>1.8820464217639061</v>
      </c>
      <c r="D141" s="88"/>
    </row>
    <row r="142" spans="2:4" hidden="1" x14ac:dyDescent="0.4">
      <c r="B142" s="86">
        <v>74.5</v>
      </c>
      <c r="C142" s="87">
        <v>1.8619374040372403</v>
      </c>
      <c r="D142" s="88"/>
    </row>
    <row r="143" spans="2:4" hidden="1" x14ac:dyDescent="0.4">
      <c r="B143" s="86">
        <v>74</v>
      </c>
      <c r="C143" s="87">
        <v>1.8419291246489979</v>
      </c>
      <c r="D143" s="88"/>
    </row>
    <row r="144" spans="2:4" hidden="1" x14ac:dyDescent="0.4">
      <c r="B144" s="86">
        <v>73.5</v>
      </c>
      <c r="C144" s="87">
        <v>1.8220215835991795</v>
      </c>
      <c r="D144" s="88"/>
    </row>
    <row r="145" spans="2:4" hidden="1" x14ac:dyDescent="0.4">
      <c r="B145" s="86">
        <v>73</v>
      </c>
      <c r="C145" s="87">
        <v>1.8022147808877855</v>
      </c>
      <c r="D145" s="88"/>
    </row>
    <row r="146" spans="2:4" hidden="1" x14ac:dyDescent="0.4">
      <c r="B146" s="86">
        <v>72.5</v>
      </c>
      <c r="C146" s="87">
        <v>1.7825087165148155</v>
      </c>
      <c r="D146" s="88"/>
    </row>
    <row r="147" spans="2:4" hidden="1" x14ac:dyDescent="0.4">
      <c r="B147" s="86">
        <v>72</v>
      </c>
      <c r="C147" s="87">
        <v>1.7629033904802691</v>
      </c>
      <c r="D147" s="88"/>
    </row>
    <row r="148" spans="2:4" hidden="1" x14ac:dyDescent="0.4">
      <c r="B148" s="86">
        <v>71.5</v>
      </c>
      <c r="C148" s="87">
        <v>1.7433988027841469</v>
      </c>
      <c r="D148" s="88"/>
    </row>
    <row r="149" spans="2:4" hidden="1" x14ac:dyDescent="0.4">
      <c r="B149" s="86">
        <v>71</v>
      </c>
      <c r="C149" s="87">
        <v>1.7239949534264489</v>
      </c>
      <c r="D149" s="88"/>
    </row>
    <row r="150" spans="2:4" hidden="1" x14ac:dyDescent="0.4">
      <c r="B150" s="86">
        <v>70.5</v>
      </c>
      <c r="C150" s="87">
        <v>1.7046918424071746</v>
      </c>
      <c r="D150" s="88"/>
    </row>
    <row r="151" spans="2:4" hidden="1" x14ac:dyDescent="0.4">
      <c r="B151" s="86">
        <v>70</v>
      </c>
      <c r="C151" s="87">
        <v>1.6854894697263243</v>
      </c>
      <c r="D151" s="88"/>
    </row>
    <row r="152" spans="2:4" hidden="1" x14ac:dyDescent="0.4">
      <c r="B152" s="86">
        <v>69.5</v>
      </c>
      <c r="C152" s="87">
        <v>1.6663878353838986</v>
      </c>
      <c r="D152" s="88"/>
    </row>
    <row r="153" spans="2:4" hidden="1" x14ac:dyDescent="0.4">
      <c r="B153" s="86">
        <v>69</v>
      </c>
      <c r="C153" s="87">
        <v>1.6473869393798961</v>
      </c>
      <c r="D153" s="88"/>
    </row>
    <row r="154" spans="2:4" hidden="1" x14ac:dyDescent="0.4">
      <c r="B154" s="86">
        <v>68.5</v>
      </c>
      <c r="C154" s="87">
        <v>1.628486781714318</v>
      </c>
      <c r="D154" s="88"/>
    </row>
    <row r="155" spans="2:4" hidden="1" x14ac:dyDescent="0.4">
      <c r="B155" s="86">
        <v>68</v>
      </c>
      <c r="C155" s="87">
        <v>1.6096873623871639</v>
      </c>
      <c r="D155" s="88"/>
    </row>
    <row r="156" spans="2:4" hidden="1" x14ac:dyDescent="0.4">
      <c r="B156" s="86">
        <v>67.5</v>
      </c>
      <c r="C156" s="87">
        <v>1.5909886813984337</v>
      </c>
      <c r="D156" s="88"/>
    </row>
    <row r="157" spans="2:4" hidden="1" x14ac:dyDescent="0.4">
      <c r="B157" s="86">
        <v>67</v>
      </c>
      <c r="C157" s="87">
        <v>1.5723907387481275</v>
      </c>
      <c r="D157" s="88"/>
    </row>
    <row r="158" spans="2:4" hidden="1" x14ac:dyDescent="0.4">
      <c r="B158" s="86">
        <v>66.5</v>
      </c>
      <c r="C158" s="87">
        <v>1.5538935344362454</v>
      </c>
      <c r="D158" s="88"/>
    </row>
    <row r="159" spans="2:4" hidden="1" x14ac:dyDescent="0.4">
      <c r="B159" s="86">
        <v>66</v>
      </c>
      <c r="C159" s="87">
        <v>1.5354970684627871</v>
      </c>
      <c r="D159" s="88"/>
    </row>
    <row r="160" spans="2:4" hidden="1" x14ac:dyDescent="0.4">
      <c r="B160" s="86">
        <v>65.5</v>
      </c>
      <c r="C160" s="87">
        <v>1.5172013408277532</v>
      </c>
      <c r="D160" s="88"/>
    </row>
    <row r="161" spans="2:4" hidden="1" x14ac:dyDescent="0.4">
      <c r="B161" s="86">
        <v>65</v>
      </c>
      <c r="C161" s="87">
        <v>1.4990063515311431</v>
      </c>
      <c r="D161" s="88"/>
    </row>
    <row r="162" spans="2:4" hidden="1" x14ac:dyDescent="0.4">
      <c r="B162" s="86">
        <v>64.5</v>
      </c>
      <c r="C162" s="87">
        <v>1.4809121005729571</v>
      </c>
      <c r="D162" s="88"/>
    </row>
    <row r="163" spans="2:4" hidden="1" x14ac:dyDescent="0.4">
      <c r="B163" s="86">
        <v>64</v>
      </c>
      <c r="C163" s="87">
        <v>1.462918587953195</v>
      </c>
      <c r="D163" s="88"/>
    </row>
    <row r="164" spans="2:4" hidden="1" x14ac:dyDescent="0.4">
      <c r="B164" s="86">
        <v>63.5</v>
      </c>
      <c r="C164" s="87">
        <v>1.4450258136718568</v>
      </c>
      <c r="D164" s="88"/>
    </row>
    <row r="165" spans="2:4" hidden="1" x14ac:dyDescent="0.4">
      <c r="B165" s="86">
        <v>63</v>
      </c>
      <c r="C165" s="87">
        <v>1.4272337777289426</v>
      </c>
      <c r="D165" s="88"/>
    </row>
    <row r="166" spans="2:4" hidden="1" x14ac:dyDescent="0.4">
      <c r="B166" s="86">
        <v>62.5</v>
      </c>
      <c r="C166" s="87">
        <v>1.4095424801244523</v>
      </c>
      <c r="D166" s="88"/>
    </row>
    <row r="167" spans="2:4" hidden="1" x14ac:dyDescent="0.4">
      <c r="B167" s="86">
        <v>62</v>
      </c>
      <c r="C167" s="87">
        <v>1.3919519208583861</v>
      </c>
      <c r="D167" s="88"/>
    </row>
    <row r="168" spans="2:4" hidden="1" x14ac:dyDescent="0.4">
      <c r="B168" s="86">
        <v>61.5</v>
      </c>
      <c r="C168" s="87">
        <v>1.3744620999307442</v>
      </c>
      <c r="D168" s="88"/>
    </row>
    <row r="169" spans="2:4" hidden="1" x14ac:dyDescent="0.4">
      <c r="B169" s="86">
        <v>61</v>
      </c>
      <c r="C169" s="87">
        <v>1.3570730173415262</v>
      </c>
      <c r="D169" s="88"/>
    </row>
    <row r="170" spans="2:4" hidden="1" x14ac:dyDescent="0.4">
      <c r="B170" s="86">
        <v>60.5</v>
      </c>
      <c r="C170" s="87">
        <v>1.3397846730907319</v>
      </c>
      <c r="D170" s="88"/>
    </row>
    <row r="171" spans="2:4" hidden="1" x14ac:dyDescent="0.4">
      <c r="B171" s="86">
        <v>60</v>
      </c>
      <c r="C171" s="87">
        <v>1.3225970671783618</v>
      </c>
      <c r="D171" s="88"/>
    </row>
    <row r="172" spans="2:4" hidden="1" x14ac:dyDescent="0.4">
      <c r="B172" s="86">
        <v>59.5</v>
      </c>
      <c r="C172" s="87">
        <v>1.3055101996044156</v>
      </c>
      <c r="D172" s="88"/>
    </row>
    <row r="173" spans="2:4" hidden="1" x14ac:dyDescent="0.4">
      <c r="B173" s="86">
        <v>59</v>
      </c>
      <c r="C173" s="87">
        <v>1.2885240703688936</v>
      </c>
      <c r="D173" s="88"/>
    </row>
    <row r="174" spans="2:4" hidden="1" x14ac:dyDescent="0.4">
      <c r="B174" s="86">
        <v>58.5</v>
      </c>
      <c r="C174" s="87">
        <v>1.2716386794717955</v>
      </c>
      <c r="D174" s="88"/>
    </row>
    <row r="175" spans="2:4" hidden="1" x14ac:dyDescent="0.4">
      <c r="B175" s="86">
        <v>58</v>
      </c>
      <c r="C175" s="87">
        <v>1.2548540269131212</v>
      </c>
      <c r="D175" s="88"/>
    </row>
    <row r="176" spans="2:4" hidden="1" x14ac:dyDescent="0.4">
      <c r="B176" s="86">
        <v>57.5</v>
      </c>
      <c r="C176" s="87">
        <v>1.2381701126928712</v>
      </c>
      <c r="D176" s="88"/>
    </row>
    <row r="177" spans="2:4" hidden="1" x14ac:dyDescent="0.4">
      <c r="B177" s="86">
        <v>57</v>
      </c>
      <c r="C177" s="87">
        <v>1.2215869368110452</v>
      </c>
      <c r="D177" s="88"/>
    </row>
    <row r="178" spans="2:4" hidden="1" x14ac:dyDescent="0.4">
      <c r="B178" s="86">
        <v>56.5</v>
      </c>
      <c r="C178" s="87">
        <v>1.2051044992676432</v>
      </c>
      <c r="D178" s="88"/>
    </row>
    <row r="179" spans="2:4" hidden="1" x14ac:dyDescent="0.4">
      <c r="B179" s="86">
        <v>56</v>
      </c>
      <c r="C179" s="87">
        <v>1.1887228000626651</v>
      </c>
      <c r="D179" s="88"/>
    </row>
    <row r="180" spans="2:4" hidden="1" x14ac:dyDescent="0.4">
      <c r="B180" s="86">
        <v>55.5</v>
      </c>
      <c r="C180" s="87">
        <v>1.1724418391961111</v>
      </c>
      <c r="D180" s="88"/>
    </row>
    <row r="181" spans="2:4" hidden="1" x14ac:dyDescent="0.4">
      <c r="B181" s="86">
        <v>55</v>
      </c>
      <c r="C181" s="87">
        <v>1.1562616166679809</v>
      </c>
      <c r="D181" s="88"/>
    </row>
    <row r="182" spans="2:4" hidden="1" x14ac:dyDescent="0.4">
      <c r="B182" s="86">
        <v>54.5</v>
      </c>
      <c r="C182" s="87">
        <v>1.1401821324782748</v>
      </c>
      <c r="D182" s="88"/>
    </row>
    <row r="183" spans="2:4" hidden="1" x14ac:dyDescent="0.4">
      <c r="B183" s="86">
        <v>54</v>
      </c>
      <c r="C183" s="87">
        <v>1.1242033866269925</v>
      </c>
      <c r="D183" s="88"/>
    </row>
    <row r="184" spans="2:4" hidden="1" x14ac:dyDescent="0.4">
      <c r="B184" s="86">
        <v>53.5</v>
      </c>
      <c r="C184" s="87">
        <v>1.1083253791141343</v>
      </c>
      <c r="D184" s="88"/>
    </row>
    <row r="185" spans="2:4" hidden="1" x14ac:dyDescent="0.4">
      <c r="B185" s="86">
        <v>53</v>
      </c>
      <c r="C185" s="87">
        <v>1.0925481099397003</v>
      </c>
      <c r="D185" s="88"/>
    </row>
    <row r="186" spans="2:4" hidden="1" x14ac:dyDescent="0.4">
      <c r="B186" s="86">
        <v>52.5</v>
      </c>
      <c r="C186" s="87">
        <v>1.0768715791036902</v>
      </c>
      <c r="D186" s="88"/>
    </row>
    <row r="187" spans="2:4" hidden="1" x14ac:dyDescent="0.4">
      <c r="B187" s="86">
        <v>52</v>
      </c>
      <c r="C187" s="87">
        <v>1.0612957866061044</v>
      </c>
      <c r="D187" s="88"/>
    </row>
    <row r="188" spans="2:4" hidden="1" x14ac:dyDescent="0.4">
      <c r="B188" s="86">
        <v>51.5</v>
      </c>
      <c r="C188" s="87">
        <v>1.0458207324469422</v>
      </c>
      <c r="D188" s="88"/>
    </row>
    <row r="189" spans="2:4" hidden="1" x14ac:dyDescent="0.4">
      <c r="B189" s="86">
        <v>51</v>
      </c>
      <c r="C189" s="87">
        <v>1.0304464166262042</v>
      </c>
      <c r="D189" s="88"/>
    </row>
    <row r="190" spans="2:4" hidden="1" x14ac:dyDescent="0.4">
      <c r="B190" s="86">
        <v>50.5</v>
      </c>
      <c r="C190" s="87">
        <v>1.0151728391438899</v>
      </c>
      <c r="D190" s="88"/>
    </row>
    <row r="191" spans="2:4" hidden="1" x14ac:dyDescent="0.4">
      <c r="B191" s="86">
        <v>50</v>
      </c>
      <c r="C191" s="87">
        <v>1</v>
      </c>
      <c r="D191" s="88"/>
    </row>
    <row r="192" spans="2:4" hidden="1" x14ac:dyDescent="0.4">
      <c r="B192" s="86">
        <v>49.5</v>
      </c>
      <c r="C192" s="87">
        <v>0.98492789919453405</v>
      </c>
      <c r="D192" s="88"/>
    </row>
    <row r="193" spans="2:4" hidden="1" x14ac:dyDescent="0.4">
      <c r="B193" s="86">
        <v>49</v>
      </c>
      <c r="C193" s="87">
        <v>0.96995653672749205</v>
      </c>
      <c r="D193" s="88"/>
    </row>
    <row r="194" spans="2:4" hidden="1" x14ac:dyDescent="0.4">
      <c r="B194" s="86">
        <v>48.5</v>
      </c>
      <c r="C194" s="87">
        <v>0.95508591259887365</v>
      </c>
      <c r="D194" s="88"/>
    </row>
    <row r="195" spans="2:4" hidden="1" x14ac:dyDescent="0.4">
      <c r="B195" s="86">
        <v>48</v>
      </c>
      <c r="C195" s="87">
        <v>0.94031602680867965</v>
      </c>
      <c r="D195" s="88"/>
    </row>
    <row r="196" spans="2:4" hidden="1" x14ac:dyDescent="0.4">
      <c r="B196" s="86">
        <v>47.5</v>
      </c>
      <c r="C196" s="87">
        <v>0.92564687935690959</v>
      </c>
      <c r="D196" s="88"/>
    </row>
    <row r="197" spans="2:4" hidden="1" x14ac:dyDescent="0.4">
      <c r="B197" s="86">
        <v>47</v>
      </c>
      <c r="C197" s="87">
        <v>0.91107847024356348</v>
      </c>
      <c r="D197" s="88"/>
    </row>
    <row r="198" spans="2:4" hidden="1" x14ac:dyDescent="0.4">
      <c r="B198" s="86">
        <v>46.5</v>
      </c>
      <c r="C198" s="87">
        <v>0.89661079946864153</v>
      </c>
      <c r="D198" s="88"/>
    </row>
    <row r="199" spans="2:4" hidden="1" x14ac:dyDescent="0.4">
      <c r="B199" s="86">
        <v>46</v>
      </c>
      <c r="C199" s="87">
        <v>0.88224386703214353</v>
      </c>
      <c r="D199" s="88"/>
    </row>
    <row r="200" spans="2:4" hidden="1" x14ac:dyDescent="0.4">
      <c r="B200" s="86">
        <v>45.5</v>
      </c>
      <c r="C200" s="87">
        <v>0.86797767293406936</v>
      </c>
      <c r="D200" s="88"/>
    </row>
    <row r="201" spans="2:4" hidden="1" x14ac:dyDescent="0.4">
      <c r="B201" s="86">
        <v>45</v>
      </c>
      <c r="C201" s="87">
        <v>0.85381221717441935</v>
      </c>
      <c r="D201" s="88"/>
    </row>
    <row r="202" spans="2:4" hidden="1" x14ac:dyDescent="0.4">
      <c r="B202" s="86">
        <v>44.5</v>
      </c>
      <c r="C202" s="87">
        <v>0.8397474997531934</v>
      </c>
      <c r="D202" s="88"/>
    </row>
    <row r="203" spans="2:4" hidden="1" x14ac:dyDescent="0.4">
      <c r="B203" s="86">
        <v>44</v>
      </c>
      <c r="C203" s="87">
        <v>0.82578352067039129</v>
      </c>
      <c r="D203" s="88"/>
    </row>
    <row r="204" spans="2:4" hidden="1" x14ac:dyDescent="0.4">
      <c r="B204" s="86">
        <v>43.5</v>
      </c>
      <c r="C204" s="87">
        <v>0.81192027992601334</v>
      </c>
      <c r="D204" s="88"/>
    </row>
    <row r="205" spans="2:4" hidden="1" x14ac:dyDescent="0.4">
      <c r="B205" s="86">
        <v>43</v>
      </c>
      <c r="C205" s="87">
        <v>0.79815777752005923</v>
      </c>
      <c r="D205" s="88"/>
    </row>
    <row r="206" spans="2:4" hidden="1" x14ac:dyDescent="0.4">
      <c r="B206" s="86">
        <v>42.5</v>
      </c>
      <c r="C206" s="87">
        <v>0.78449601345252917</v>
      </c>
      <c r="D206" s="88"/>
    </row>
    <row r="207" spans="2:4" hidden="1" x14ac:dyDescent="0.4">
      <c r="B207" s="86">
        <v>42</v>
      </c>
      <c r="C207" s="87">
        <v>0.77093498772342317</v>
      </c>
      <c r="D207" s="88"/>
    </row>
    <row r="208" spans="2:4" hidden="1" x14ac:dyDescent="0.4">
      <c r="B208" s="86">
        <v>41.5</v>
      </c>
      <c r="C208" s="87">
        <v>0.75747470033274111</v>
      </c>
      <c r="D208" s="88"/>
    </row>
    <row r="209" spans="2:4" hidden="1" x14ac:dyDescent="0.4">
      <c r="B209" s="86">
        <v>41</v>
      </c>
      <c r="C209" s="87">
        <v>0.74411515128048311</v>
      </c>
      <c r="D209" s="88"/>
    </row>
    <row r="210" spans="2:4" hidden="1" x14ac:dyDescent="0.4">
      <c r="B210" s="86">
        <v>40.5</v>
      </c>
      <c r="C210" s="87">
        <v>0.73085634056664917</v>
      </c>
      <c r="D210" s="88"/>
    </row>
    <row r="211" spans="2:4" hidden="1" x14ac:dyDescent="0.4">
      <c r="B211" s="86">
        <v>40</v>
      </c>
      <c r="C211" s="87">
        <v>0.71769826819123905</v>
      </c>
      <c r="D211" s="88"/>
    </row>
    <row r="212" spans="2:4" hidden="1" x14ac:dyDescent="0.4">
      <c r="B212" s="86">
        <v>39.5</v>
      </c>
      <c r="C212" s="87">
        <v>0.704640934154253</v>
      </c>
      <c r="D212" s="88"/>
    </row>
    <row r="213" spans="2:4" hidden="1" x14ac:dyDescent="0.4">
      <c r="B213" s="86">
        <v>39</v>
      </c>
      <c r="C213" s="87">
        <v>0.69168433845569111</v>
      </c>
      <c r="D213" s="88"/>
    </row>
    <row r="214" spans="2:4" hidden="1" x14ac:dyDescent="0.4">
      <c r="B214" s="86">
        <v>38.5</v>
      </c>
      <c r="C214" s="87">
        <v>0.67882848109555305</v>
      </c>
      <c r="D214" s="88"/>
    </row>
    <row r="215" spans="2:4" hidden="1" x14ac:dyDescent="0.4">
      <c r="B215" s="86">
        <v>38</v>
      </c>
      <c r="C215" s="87">
        <v>0.66607336207383905</v>
      </c>
      <c r="D215" s="88"/>
    </row>
    <row r="216" spans="2:4" hidden="1" x14ac:dyDescent="0.4">
      <c r="B216" s="86">
        <v>37.5</v>
      </c>
      <c r="C216" s="87">
        <v>0.65341898139054899</v>
      </c>
      <c r="D216" s="88"/>
    </row>
    <row r="217" spans="2:4" hidden="1" x14ac:dyDescent="0.4">
      <c r="B217" s="86">
        <v>37</v>
      </c>
      <c r="C217" s="87">
        <v>0.6408653390456831</v>
      </c>
      <c r="D217" s="88"/>
    </row>
    <row r="218" spans="2:4" hidden="1" x14ac:dyDescent="0.4">
      <c r="B218" s="86">
        <v>36.5</v>
      </c>
      <c r="C218" s="87">
        <v>0.62841243503924094</v>
      </c>
      <c r="D218" s="88"/>
    </row>
    <row r="219" spans="2:4" hidden="1" x14ac:dyDescent="0.4">
      <c r="B219" s="86">
        <v>36</v>
      </c>
      <c r="C219" s="87">
        <v>0.61606026937122293</v>
      </c>
      <c r="D219" s="88"/>
    </row>
    <row r="220" spans="2:4" hidden="1" x14ac:dyDescent="0.4">
      <c r="B220" s="86">
        <v>35.5</v>
      </c>
      <c r="C220" s="87">
        <v>0.60380884204162888</v>
      </c>
      <c r="D220" s="88"/>
    </row>
    <row r="221" spans="2:4" hidden="1" x14ac:dyDescent="0.4">
      <c r="B221" s="86">
        <v>35</v>
      </c>
      <c r="C221" s="87">
        <v>0.59165815305045899</v>
      </c>
      <c r="D221" s="88"/>
    </row>
    <row r="222" spans="2:4" hidden="1" x14ac:dyDescent="0.4">
      <c r="B222" s="86">
        <v>34.5</v>
      </c>
      <c r="C222" s="87">
        <v>0.57960820239771305</v>
      </c>
      <c r="D222" s="88"/>
    </row>
    <row r="223" spans="2:4" hidden="1" x14ac:dyDescent="0.4">
      <c r="B223" s="86">
        <v>34</v>
      </c>
      <c r="C223" s="87">
        <v>0.56765899008339105</v>
      </c>
      <c r="D223" s="88"/>
    </row>
    <row r="224" spans="2:4" hidden="1" x14ac:dyDescent="0.4">
      <c r="B224" s="86">
        <v>33.5</v>
      </c>
      <c r="C224" s="87">
        <v>0.55581051610749299</v>
      </c>
      <c r="D224" s="88"/>
    </row>
    <row r="225" spans="2:4" hidden="1" x14ac:dyDescent="0.4">
      <c r="B225" s="86">
        <v>33</v>
      </c>
      <c r="C225" s="87">
        <v>0.5440627804700191</v>
      </c>
      <c r="D225" s="88"/>
    </row>
    <row r="226" spans="2:4" hidden="1" x14ac:dyDescent="0.4">
      <c r="B226" s="86">
        <v>32.5</v>
      </c>
      <c r="C226" s="87">
        <v>0.53241578317096905</v>
      </c>
      <c r="D226" s="88"/>
    </row>
    <row r="227" spans="2:4" hidden="1" x14ac:dyDescent="0.4">
      <c r="B227" s="86">
        <v>32</v>
      </c>
      <c r="C227" s="87">
        <v>0.52086952421034305</v>
      </c>
      <c r="D227" s="88"/>
    </row>
    <row r="228" spans="2:4" hidden="1" x14ac:dyDescent="0.4">
      <c r="B228" s="86">
        <v>31.5</v>
      </c>
      <c r="C228" s="87">
        <v>0.50942400358814111</v>
      </c>
      <c r="D228" s="88"/>
    </row>
    <row r="229" spans="2:4" hidden="1" x14ac:dyDescent="0.4">
      <c r="B229" s="86">
        <v>31</v>
      </c>
      <c r="C229" s="87">
        <v>0.49807922130436316</v>
      </c>
      <c r="D229" s="88"/>
    </row>
    <row r="230" spans="2:4" hidden="1" x14ac:dyDescent="0.4">
      <c r="B230" s="86">
        <v>30.5</v>
      </c>
      <c r="C230" s="87">
        <v>0.48683517735900922</v>
      </c>
      <c r="D230" s="88"/>
    </row>
    <row r="231" spans="2:4" hidden="1" x14ac:dyDescent="0.4">
      <c r="B231" s="86">
        <v>30</v>
      </c>
      <c r="C231" s="87">
        <v>0.47569187175207922</v>
      </c>
      <c r="D231" s="88"/>
    </row>
    <row r="232" spans="2:4" hidden="1" x14ac:dyDescent="0.4">
      <c r="B232" s="86">
        <v>29.5</v>
      </c>
      <c r="C232" s="87">
        <v>0.46464930448357322</v>
      </c>
      <c r="D232" s="88"/>
    </row>
    <row r="233" spans="2:4" hidden="1" x14ac:dyDescent="0.4">
      <c r="B233" s="86">
        <v>29</v>
      </c>
      <c r="C233" s="87">
        <v>0.45370747555349128</v>
      </c>
      <c r="D233" s="88"/>
    </row>
    <row r="234" spans="2:4" hidden="1" x14ac:dyDescent="0.4">
      <c r="B234" s="86">
        <v>28.5</v>
      </c>
      <c r="C234" s="87">
        <v>0.44286638496183334</v>
      </c>
      <c r="D234" s="88"/>
    </row>
    <row r="235" spans="2:4" hidden="1" x14ac:dyDescent="0.4">
      <c r="B235" s="86">
        <v>28</v>
      </c>
      <c r="C235" s="87">
        <v>0.43212603270859939</v>
      </c>
      <c r="D235" s="88"/>
    </row>
    <row r="236" spans="2:4" hidden="1" x14ac:dyDescent="0.4">
      <c r="B236" s="86">
        <v>27.5</v>
      </c>
      <c r="C236" s="87">
        <v>0.4214864187937894</v>
      </c>
      <c r="D236" s="88"/>
    </row>
    <row r="237" spans="2:4" hidden="1" x14ac:dyDescent="0.4">
      <c r="B237" s="86">
        <v>27</v>
      </c>
      <c r="C237" s="87">
        <v>0.4109475432174034</v>
      </c>
      <c r="D237" s="88"/>
    </row>
    <row r="238" spans="2:4" hidden="1" x14ac:dyDescent="0.4">
      <c r="B238" s="86">
        <v>26.5</v>
      </c>
      <c r="C238" s="87">
        <v>0.40050940597944146</v>
      </c>
      <c r="D238" s="88"/>
    </row>
    <row r="239" spans="2:4" hidden="1" x14ac:dyDescent="0.4">
      <c r="B239" s="86">
        <v>26</v>
      </c>
      <c r="C239" s="87">
        <v>0.39017200707990352</v>
      </c>
      <c r="D239" s="88"/>
    </row>
    <row r="240" spans="2:4" hidden="1" x14ac:dyDescent="0.4">
      <c r="B240" s="86">
        <v>25.5</v>
      </c>
      <c r="C240" s="87">
        <v>0.37993534651878963</v>
      </c>
      <c r="D240" s="88"/>
    </row>
    <row r="241" spans="2:4" hidden="1" x14ac:dyDescent="0.4">
      <c r="B241" s="86">
        <v>25</v>
      </c>
      <c r="C241" s="87">
        <v>0.36979942429609963</v>
      </c>
      <c r="D241" s="88"/>
    </row>
    <row r="242" spans="2:4" hidden="1" x14ac:dyDescent="0.4">
      <c r="B242" s="86">
        <v>24.5</v>
      </c>
      <c r="C242" s="87">
        <v>0.35976424041183375</v>
      </c>
      <c r="D242" s="88"/>
    </row>
    <row r="243" spans="2:4" hidden="1" x14ac:dyDescent="0.4">
      <c r="B243" s="86">
        <v>24</v>
      </c>
      <c r="C243" s="87">
        <v>0.34982979486599175</v>
      </c>
      <c r="D243" s="88"/>
    </row>
    <row r="244" spans="2:4" hidden="1" x14ac:dyDescent="0.4">
      <c r="B244" s="86">
        <v>23.5</v>
      </c>
      <c r="C244" s="87">
        <v>0.33999608765857381</v>
      </c>
      <c r="D244" s="88"/>
    </row>
    <row r="245" spans="2:4" hidden="1" x14ac:dyDescent="0.4">
      <c r="B245" s="86">
        <v>23</v>
      </c>
      <c r="C245" s="87">
        <v>0.33026311878957987</v>
      </c>
      <c r="D245" s="88"/>
    </row>
    <row r="246" spans="2:4" hidden="1" x14ac:dyDescent="0.4">
      <c r="B246" s="86">
        <v>22.5</v>
      </c>
      <c r="C246" s="87">
        <v>0.32063088825900993</v>
      </c>
      <c r="D246" s="88"/>
    </row>
    <row r="247" spans="2:4" hidden="1" x14ac:dyDescent="0.4">
      <c r="B247" s="86">
        <v>22</v>
      </c>
      <c r="C247" s="87">
        <v>0.31109939606686399</v>
      </c>
      <c r="D247" s="88"/>
    </row>
    <row r="248" spans="2:4" hidden="1" x14ac:dyDescent="0.4">
      <c r="B248" s="86">
        <v>21.5</v>
      </c>
      <c r="C248" s="87">
        <v>0.30166864221314205</v>
      </c>
      <c r="D248" s="88"/>
    </row>
    <row r="249" spans="2:4" hidden="1" x14ac:dyDescent="0.4">
      <c r="B249" s="86">
        <v>21</v>
      </c>
      <c r="C249" s="87">
        <v>0.29233862669784416</v>
      </c>
      <c r="D249" s="88"/>
    </row>
    <row r="250" spans="2:4" hidden="1" x14ac:dyDescent="0.4">
      <c r="B250" s="86">
        <v>20.5</v>
      </c>
      <c r="C250" s="87">
        <v>0.28310934952097022</v>
      </c>
      <c r="D250" s="88"/>
    </row>
    <row r="251" spans="2:4" hidden="1" x14ac:dyDescent="0.4">
      <c r="B251" s="86">
        <v>20</v>
      </c>
      <c r="C251" s="87">
        <v>0.27398081068252028</v>
      </c>
      <c r="D251" s="88"/>
    </row>
    <row r="252" spans="2:4" hidden="1" x14ac:dyDescent="0.4">
      <c r="B252" s="86">
        <v>19.5</v>
      </c>
      <c r="C252" s="87">
        <v>0.2649530101824944</v>
      </c>
    </row>
    <row r="253" spans="2:4" hidden="1" x14ac:dyDescent="0.4">
      <c r="B253" s="86">
        <v>19</v>
      </c>
      <c r="C253" s="87">
        <v>0.2560259480208924</v>
      </c>
    </row>
    <row r="254" spans="2:4" hidden="1" x14ac:dyDescent="0.4">
      <c r="B254" s="86">
        <v>18.5</v>
      </c>
      <c r="C254" s="87">
        <v>0.24719962419771455</v>
      </c>
    </row>
    <row r="255" spans="2:4" hidden="1" x14ac:dyDescent="0.4">
      <c r="B255" s="86">
        <v>18</v>
      </c>
      <c r="C255" s="87">
        <v>0.23847403871296058</v>
      </c>
    </row>
  </sheetData>
  <sheetProtection algorithmName="SHA-512" hashValue="qFBzSrTaXgj/MnWTQXXzFmBBVw0LpjLCvUEiYaxsd6thtZnIh+Cfca1m50UkdPNJfsG8bvnHBr/5O1ARF4qLfg==" saltValue="UMM/1lpbNbJqRsbUN5jPVQ==" spinCount="100000" sheet="1" formatCells="0" formatColumns="0" formatRows="0" insertColumns="0" insertRows="0" insertHyperlinks="0" deleteColumns="0" deleteRows="0" sort="0" autoFilter="0" pivotTables="0"/>
  <mergeCells count="43">
    <mergeCell ref="V9:Y9"/>
    <mergeCell ref="V10:Y10"/>
    <mergeCell ref="B13:B14"/>
    <mergeCell ref="C13:C14"/>
    <mergeCell ref="V3:Y3"/>
    <mergeCell ref="V4:Y4"/>
    <mergeCell ref="V5:Y5"/>
    <mergeCell ref="V7:Y7"/>
    <mergeCell ref="V8:Y8"/>
    <mergeCell ref="B15:B16"/>
    <mergeCell ref="B17:B19"/>
    <mergeCell ref="B20:B22"/>
    <mergeCell ref="B57:B58"/>
    <mergeCell ref="C57:C58"/>
    <mergeCell ref="D57:AJ57"/>
    <mergeCell ref="B59:B60"/>
    <mergeCell ref="B61:B65"/>
    <mergeCell ref="B66:B70"/>
    <mergeCell ref="B74:B75"/>
    <mergeCell ref="C74:C75"/>
    <mergeCell ref="D74:AJ74"/>
    <mergeCell ref="M99:M103"/>
    <mergeCell ref="B76:B77"/>
    <mergeCell ref="B78:B82"/>
    <mergeCell ref="B83:B87"/>
    <mergeCell ref="B90:J90"/>
    <mergeCell ref="M90:U90"/>
    <mergeCell ref="B122:B126"/>
    <mergeCell ref="B129:B130"/>
    <mergeCell ref="C129:C130"/>
    <mergeCell ref="B94:B98"/>
    <mergeCell ref="J6:R7"/>
    <mergeCell ref="J8:R8"/>
    <mergeCell ref="D13:Z13"/>
    <mergeCell ref="B113:B114"/>
    <mergeCell ref="C113:C114"/>
    <mergeCell ref="D113:AJ113"/>
    <mergeCell ref="B115:B116"/>
    <mergeCell ref="B117:B121"/>
    <mergeCell ref="B92:B93"/>
    <mergeCell ref="M92:M93"/>
    <mergeCell ref="M94:M98"/>
    <mergeCell ref="B99:B103"/>
  </mergeCells>
  <conditionalFormatting sqref="A13:A23 D15:Z22 C23:I23 A24:I25 A26:H28 AB27:AJ42 A29:I41 A42:M42 A43:AJ55 D59:AJ73 A71:C72 C73 A73:A87 A88:AJ89 A90 K90:L90 V90:AJ103 D91:J91 O91:U91 A91:C103 L91:N103 F92:F103 Q92:Q103 A104:AJ111">
    <cfRule type="expression" dxfId="7" priority="179" stopIfTrue="1">
      <formula>A$58&gt;$Z$10</formula>
    </cfRule>
    <cfRule type="cellIs" dxfId="6" priority="180" stopIfTrue="1" operator="between">
      <formula>$AN$4</formula>
      <formula>$AN$5</formula>
    </cfRule>
  </conditionalFormatting>
  <conditionalFormatting sqref="D76:AJ87">
    <cfRule type="colorScale" priority="229">
      <colorScale>
        <cfvo type="min"/>
        <cfvo type="max"/>
        <color rgb="FFF8696B"/>
        <color rgb="FFFCFCFF"/>
      </colorScale>
    </cfRule>
    <cfRule type="expression" dxfId="5" priority="230" stopIfTrue="1">
      <formula>D$58&gt;$Z$10</formula>
    </cfRule>
    <cfRule type="cellIs" dxfId="4" priority="231" stopIfTrue="1" operator="between">
      <formula>$AN$4</formula>
      <formula>$AN$5</formula>
    </cfRule>
  </conditionalFormatting>
  <conditionalFormatting sqref="H92:I103 S92:T103">
    <cfRule type="expression" dxfId="3" priority="232" stopIfTrue="1">
      <formula>D$58&gt;$Z$10</formula>
    </cfRule>
    <cfRule type="cellIs" dxfId="2" priority="233" stopIfTrue="1" operator="between">
      <formula>$AN$4</formula>
      <formula>$AN$5</formula>
    </cfRule>
  </conditionalFormatting>
  <conditionalFormatting sqref="J92:J103 U92:U103">
    <cfRule type="expression" dxfId="1" priority="236" stopIfTrue="1">
      <formula>G$58&gt;$Z$10</formula>
    </cfRule>
    <cfRule type="cellIs" dxfId="0" priority="237" stopIfTrue="1" operator="between">
      <formula>$AN$4</formula>
      <formula>$AN$5</formula>
    </cfRule>
  </conditionalFormatting>
  <dataValidations disablePrompts="1" count="1">
    <dataValidation type="list" allowBlank="1" showInputMessage="1" showErrorMessage="1" sqref="E56 JA56 SW56 ACS56 AMO56 AWK56 BGG56 BQC56 BZY56 CJU56 CTQ56 DDM56 DNI56 DXE56 EHA56 EQW56 FAS56 FKO56 FUK56 GEG56 GOC56 GXY56 HHU56 HRQ56 IBM56 ILI56 IVE56 JFA56 JOW56 JYS56 KIO56 KSK56 LCG56 LMC56 LVY56 MFU56 MPQ56 MZM56 NJI56 NTE56 ODA56 OMW56 OWS56 PGO56 PQK56 QAG56 QKC56 QTY56 RDU56 RNQ56 RXM56 SHI56 SRE56 TBA56 TKW56 TUS56 UEO56 UOK56 UYG56 VIC56 VRY56 WBU56 WLQ56 WVM56 G56 JC56 SY56 ACU56 AMQ56 AWM56 BGI56 BQE56 CAA56 CJW56 CTS56 DDO56 DNK56 DXG56 EHC56 EQY56 FAU56 FKQ56 FUM56 GEI56 GOE56 GYA56 HHW56 HRS56 IBO56 ILK56 IVG56 JFC56 JOY56 JYU56 KIQ56 KSM56 LCI56 LME56 LWA56 MFW56 MPS56 MZO56 NJK56 NTG56 ODC56 OMY56 OWU56 PGQ56 PQM56 QAI56 QKE56 QUA56 RDW56 RNS56 RXO56 SHK56 SRG56 TBC56 TKY56 TUU56 UEQ56 UOM56 UYI56 VIE56 VSA56 WBW56 WLS56 WVO56 WVO983132 WLS983132 WBW983132 VSA983132 VIE983132 UYI983132 UOM983132 UEQ983132 TUU983132 TKY983132 TBC983132 SRG983132 SHK983132 RXO983132 RNS983132 RDW983132 QUA983132 QKE983132 QAI983132 PQM983132 PGQ983132 OWU983132 OMY983132 ODC983132 NTG983132 NJK983132 MZO983132 MPS983132 MFW983132 LWA983132 LME983132 LCI983132 KSM983132 KIQ983132 JYU983132 JOY983132 JFC983132 IVG983132 ILK983132 IBO983132 HRS983132 HHW983132 GYA983132 GOE983132 GEI983132 FUM983132 FKQ983132 FAU983132 EQY983132 EHC983132 DXG983132 DNK983132 DDO983132 CTS983132 CJW983132 CAA983132 BQE983132 BGI983132 AWM983132 AMQ983132 ACU983132 SY983132 JC983132 G983132 WVO917596 WLS917596 WBW917596 VSA917596 VIE917596 UYI917596 UOM917596 UEQ917596 TUU917596 TKY917596 TBC917596 SRG917596 SHK917596 RXO917596 RNS917596 RDW917596 QUA917596 QKE917596 QAI917596 PQM917596 PGQ917596 OWU917596 OMY917596 ODC917596 NTG917596 NJK917596 MZO917596 MPS917596 MFW917596 LWA917596 LME917596 LCI917596 KSM917596 KIQ917596 JYU917596 JOY917596 JFC917596 IVG917596 ILK917596 IBO917596 HRS917596 HHW917596 GYA917596 GOE917596 GEI917596 FUM917596 FKQ917596 FAU917596 EQY917596 EHC917596 DXG917596 DNK917596 DDO917596 CTS917596 CJW917596 CAA917596 BQE917596 BGI917596 AWM917596 AMQ917596 ACU917596 SY917596 JC917596 G917596 WVO852060 WLS852060 WBW852060 VSA852060 VIE852060 UYI852060 UOM852060 UEQ852060 TUU852060 TKY852060 TBC852060 SRG852060 SHK852060 RXO852060 RNS852060 RDW852060 QUA852060 QKE852060 QAI852060 PQM852060 PGQ852060 OWU852060 OMY852060 ODC852060 NTG852060 NJK852060 MZO852060 MPS852060 MFW852060 LWA852060 LME852060 LCI852060 KSM852060 KIQ852060 JYU852060 JOY852060 JFC852060 IVG852060 ILK852060 IBO852060 HRS852060 HHW852060 GYA852060 GOE852060 GEI852060 FUM852060 FKQ852060 FAU852060 EQY852060 EHC852060 DXG852060 DNK852060 DDO852060 CTS852060 CJW852060 CAA852060 BQE852060 BGI852060 AWM852060 AMQ852060 ACU852060 SY852060 JC852060 G852060 WVO786524 WLS786524 WBW786524 VSA786524 VIE786524 UYI786524 UOM786524 UEQ786524 TUU786524 TKY786524 TBC786524 SRG786524 SHK786524 RXO786524 RNS786524 RDW786524 QUA786524 QKE786524 QAI786524 PQM786524 PGQ786524 OWU786524 OMY786524 ODC786524 NTG786524 NJK786524 MZO786524 MPS786524 MFW786524 LWA786524 LME786524 LCI786524 KSM786524 KIQ786524 JYU786524 JOY786524 JFC786524 IVG786524 ILK786524 IBO786524 HRS786524 HHW786524 GYA786524 GOE786524 GEI786524 FUM786524 FKQ786524 FAU786524 EQY786524 EHC786524 DXG786524 DNK786524 DDO786524 CTS786524 CJW786524 CAA786524 BQE786524 BGI786524 AWM786524 AMQ786524 ACU786524 SY786524 JC786524 G786524 WVO720988 WLS720988 WBW720988 VSA720988 VIE720988 UYI720988 UOM720988 UEQ720988 TUU720988 TKY720988 TBC720988 SRG720988 SHK720988 RXO720988 RNS720988 RDW720988 QUA720988 QKE720988 QAI720988 PQM720988 PGQ720988 OWU720988 OMY720988 ODC720988 NTG720988 NJK720988 MZO720988 MPS720988 MFW720988 LWA720988 LME720988 LCI720988 KSM720988 KIQ720988 JYU720988 JOY720988 JFC720988 IVG720988 ILK720988 IBO720988 HRS720988 HHW720988 GYA720988 GOE720988 GEI720988 FUM720988 FKQ720988 FAU720988 EQY720988 EHC720988 DXG720988 DNK720988 DDO720988 CTS720988 CJW720988 CAA720988 BQE720988 BGI720988 AWM720988 AMQ720988 ACU720988 SY720988 JC720988 G720988 WVO655452 WLS655452 WBW655452 VSA655452 VIE655452 UYI655452 UOM655452 UEQ655452 TUU655452 TKY655452 TBC655452 SRG655452 SHK655452 RXO655452 RNS655452 RDW655452 QUA655452 QKE655452 QAI655452 PQM655452 PGQ655452 OWU655452 OMY655452 ODC655452 NTG655452 NJK655452 MZO655452 MPS655452 MFW655452 LWA655452 LME655452 LCI655452 KSM655452 KIQ655452 JYU655452 JOY655452 JFC655452 IVG655452 ILK655452 IBO655452 HRS655452 HHW655452 GYA655452 GOE655452 GEI655452 FUM655452 FKQ655452 FAU655452 EQY655452 EHC655452 DXG655452 DNK655452 DDO655452 CTS655452 CJW655452 CAA655452 BQE655452 BGI655452 AWM655452 AMQ655452 ACU655452 SY655452 JC655452 G655452 WVO589916 WLS589916 WBW589916 VSA589916 VIE589916 UYI589916 UOM589916 UEQ589916 TUU589916 TKY589916 TBC589916 SRG589916 SHK589916 RXO589916 RNS589916 RDW589916 QUA589916 QKE589916 QAI589916 PQM589916 PGQ589916 OWU589916 OMY589916 ODC589916 NTG589916 NJK589916 MZO589916 MPS589916 MFW589916 LWA589916 LME589916 LCI589916 KSM589916 KIQ589916 JYU589916 JOY589916 JFC589916 IVG589916 ILK589916 IBO589916 HRS589916 HHW589916 GYA589916 GOE589916 GEI589916 FUM589916 FKQ589916 FAU589916 EQY589916 EHC589916 DXG589916 DNK589916 DDO589916 CTS589916 CJW589916 CAA589916 BQE589916 BGI589916 AWM589916 AMQ589916 ACU589916 SY589916 JC589916 G589916 WVO524380 WLS524380 WBW524380 VSA524380 VIE524380 UYI524380 UOM524380 UEQ524380 TUU524380 TKY524380 TBC524380 SRG524380 SHK524380 RXO524380 RNS524380 RDW524380 QUA524380 QKE524380 QAI524380 PQM524380 PGQ524380 OWU524380 OMY524380 ODC524380 NTG524380 NJK524380 MZO524380 MPS524380 MFW524380 LWA524380 LME524380 LCI524380 KSM524380 KIQ524380 JYU524380 JOY524380 JFC524380 IVG524380 ILK524380 IBO524380 HRS524380 HHW524380 GYA524380 GOE524380 GEI524380 FUM524380 FKQ524380 FAU524380 EQY524380 EHC524380 DXG524380 DNK524380 DDO524380 CTS524380 CJW524380 CAA524380 BQE524380 BGI524380 AWM524380 AMQ524380 ACU524380 SY524380 JC524380 G524380 WVO458844 WLS458844 WBW458844 VSA458844 VIE458844 UYI458844 UOM458844 UEQ458844 TUU458844 TKY458844 TBC458844 SRG458844 SHK458844 RXO458844 RNS458844 RDW458844 QUA458844 QKE458844 QAI458844 PQM458844 PGQ458844 OWU458844 OMY458844 ODC458844 NTG458844 NJK458844 MZO458844 MPS458844 MFW458844 LWA458844 LME458844 LCI458844 KSM458844 KIQ458844 JYU458844 JOY458844 JFC458844 IVG458844 ILK458844 IBO458844 HRS458844 HHW458844 GYA458844 GOE458844 GEI458844 FUM458844 FKQ458844 FAU458844 EQY458844 EHC458844 DXG458844 DNK458844 DDO458844 CTS458844 CJW458844 CAA458844 BQE458844 BGI458844 AWM458844 AMQ458844 ACU458844 SY458844 JC458844 G458844 WVO393308 WLS393308 WBW393308 VSA393308 VIE393308 UYI393308 UOM393308 UEQ393308 TUU393308 TKY393308 TBC393308 SRG393308 SHK393308 RXO393308 RNS393308 RDW393308 QUA393308 QKE393308 QAI393308 PQM393308 PGQ393308 OWU393308 OMY393308 ODC393308 NTG393308 NJK393308 MZO393308 MPS393308 MFW393308 LWA393308 LME393308 LCI393308 KSM393308 KIQ393308 JYU393308 JOY393308 JFC393308 IVG393308 ILK393308 IBO393308 HRS393308 HHW393308 GYA393308 GOE393308 GEI393308 FUM393308 FKQ393308 FAU393308 EQY393308 EHC393308 DXG393308 DNK393308 DDO393308 CTS393308 CJW393308 CAA393308 BQE393308 BGI393308 AWM393308 AMQ393308 ACU393308 SY393308 JC393308 G393308 WVO327772 WLS327772 WBW327772 VSA327772 VIE327772 UYI327772 UOM327772 UEQ327772 TUU327772 TKY327772 TBC327772 SRG327772 SHK327772 RXO327772 RNS327772 RDW327772 QUA327772 QKE327772 QAI327772 PQM327772 PGQ327772 OWU327772 OMY327772 ODC327772 NTG327772 NJK327772 MZO327772 MPS327772 MFW327772 LWA327772 LME327772 LCI327772 KSM327772 KIQ327772 JYU327772 JOY327772 JFC327772 IVG327772 ILK327772 IBO327772 HRS327772 HHW327772 GYA327772 GOE327772 GEI327772 FUM327772 FKQ327772 FAU327772 EQY327772 EHC327772 DXG327772 DNK327772 DDO327772 CTS327772 CJW327772 CAA327772 BQE327772 BGI327772 AWM327772 AMQ327772 ACU327772 SY327772 JC327772 G327772 WVO262236 WLS262236 WBW262236 VSA262236 VIE262236 UYI262236 UOM262236 UEQ262236 TUU262236 TKY262236 TBC262236 SRG262236 SHK262236 RXO262236 RNS262236 RDW262236 QUA262236 QKE262236 QAI262236 PQM262236 PGQ262236 OWU262236 OMY262236 ODC262236 NTG262236 NJK262236 MZO262236 MPS262236 MFW262236 LWA262236 LME262236 LCI262236 KSM262236 KIQ262236 JYU262236 JOY262236 JFC262236 IVG262236 ILK262236 IBO262236 HRS262236 HHW262236 GYA262236 GOE262236 GEI262236 FUM262236 FKQ262236 FAU262236 EQY262236 EHC262236 DXG262236 DNK262236 DDO262236 CTS262236 CJW262236 CAA262236 BQE262236 BGI262236 AWM262236 AMQ262236 ACU262236 SY262236 JC262236 G262236 WVO196700 WLS196700 WBW196700 VSA196700 VIE196700 UYI196700 UOM196700 UEQ196700 TUU196700 TKY196700 TBC196700 SRG196700 SHK196700 RXO196700 RNS196700 RDW196700 QUA196700 QKE196700 QAI196700 PQM196700 PGQ196700 OWU196700 OMY196700 ODC196700 NTG196700 NJK196700 MZO196700 MPS196700 MFW196700 LWA196700 LME196700 LCI196700 KSM196700 KIQ196700 JYU196700 JOY196700 JFC196700 IVG196700 ILK196700 IBO196700 HRS196700 HHW196700 GYA196700 GOE196700 GEI196700 FUM196700 FKQ196700 FAU196700 EQY196700 EHC196700 DXG196700 DNK196700 DDO196700 CTS196700 CJW196700 CAA196700 BQE196700 BGI196700 AWM196700 AMQ196700 ACU196700 SY196700 JC196700 G196700 WVO131164 WLS131164 WBW131164 VSA131164 VIE131164 UYI131164 UOM131164 UEQ131164 TUU131164 TKY131164 TBC131164 SRG131164 SHK131164 RXO131164 RNS131164 RDW131164 QUA131164 QKE131164 QAI131164 PQM131164 PGQ131164 OWU131164 OMY131164 ODC131164 NTG131164 NJK131164 MZO131164 MPS131164 MFW131164 LWA131164 LME131164 LCI131164 KSM131164 KIQ131164 JYU131164 JOY131164 JFC131164 IVG131164 ILK131164 IBO131164 HRS131164 HHW131164 GYA131164 GOE131164 GEI131164 FUM131164 FKQ131164 FAU131164 EQY131164 EHC131164 DXG131164 DNK131164 DDO131164 CTS131164 CJW131164 CAA131164 BQE131164 BGI131164 AWM131164 AMQ131164 ACU131164 SY131164 JC131164 G131164 WVO65628 WLS65628 WBW65628 VSA65628 VIE65628 UYI65628 UOM65628 UEQ65628 TUU65628 TKY65628 TBC65628 SRG65628 SHK65628 RXO65628 RNS65628 RDW65628 QUA65628 QKE65628 QAI65628 PQM65628 PGQ65628 OWU65628 OMY65628 ODC65628 NTG65628 NJK65628 MZO65628 MPS65628 MFW65628 LWA65628 LME65628 LCI65628 KSM65628 KIQ65628 JYU65628 JOY65628 JFC65628 IVG65628 ILK65628 IBO65628 HRS65628 HHW65628 GYA65628 GOE65628 GEI65628 FUM65628 FKQ65628 FAU65628 EQY65628 EHC65628 DXG65628 DNK65628 DDO65628 CTS65628 CJW65628 CAA65628 BQE65628 BGI65628 AWM65628 AMQ65628 ACU65628 SY65628 JC65628 G65628 WVM983132 WLQ983132 WBU983132 VRY983132 VIC983132 UYG983132 UOK983132 UEO983132 TUS983132 TKW983132 TBA983132 SRE983132 SHI983132 RXM983132 RNQ983132 RDU983132 QTY983132 QKC983132 QAG983132 PQK983132 PGO983132 OWS983132 OMW983132 ODA983132 NTE983132 NJI983132 MZM983132 MPQ983132 MFU983132 LVY983132 LMC983132 LCG983132 KSK983132 KIO983132 JYS983132 JOW983132 JFA983132 IVE983132 ILI983132 IBM983132 HRQ983132 HHU983132 GXY983132 GOC983132 GEG983132 FUK983132 FKO983132 FAS983132 EQW983132 EHA983132 DXE983132 DNI983132 DDM983132 CTQ983132 CJU983132 BZY983132 BQC983132 BGG983132 AWK983132 AMO983132 ACS983132 SW983132 JA983132 E983132 WVM917596 WLQ917596 WBU917596 VRY917596 VIC917596 UYG917596 UOK917596 UEO917596 TUS917596 TKW917596 TBA917596 SRE917596 SHI917596 RXM917596 RNQ917596 RDU917596 QTY917596 QKC917596 QAG917596 PQK917596 PGO917596 OWS917596 OMW917596 ODA917596 NTE917596 NJI917596 MZM917596 MPQ917596 MFU917596 LVY917596 LMC917596 LCG917596 KSK917596 KIO917596 JYS917596 JOW917596 JFA917596 IVE917596 ILI917596 IBM917596 HRQ917596 HHU917596 GXY917596 GOC917596 GEG917596 FUK917596 FKO917596 FAS917596 EQW917596 EHA917596 DXE917596 DNI917596 DDM917596 CTQ917596 CJU917596 BZY917596 BQC917596 BGG917596 AWK917596 AMO917596 ACS917596 SW917596 JA917596 E917596 WVM852060 WLQ852060 WBU852060 VRY852060 VIC852060 UYG852060 UOK852060 UEO852060 TUS852060 TKW852060 TBA852060 SRE852060 SHI852060 RXM852060 RNQ852060 RDU852060 QTY852060 QKC852060 QAG852060 PQK852060 PGO852060 OWS852060 OMW852060 ODA852060 NTE852060 NJI852060 MZM852060 MPQ852060 MFU852060 LVY852060 LMC852060 LCG852060 KSK852060 KIO852060 JYS852060 JOW852060 JFA852060 IVE852060 ILI852060 IBM852060 HRQ852060 HHU852060 GXY852060 GOC852060 GEG852060 FUK852060 FKO852060 FAS852060 EQW852060 EHA852060 DXE852060 DNI852060 DDM852060 CTQ852060 CJU852060 BZY852060 BQC852060 BGG852060 AWK852060 AMO852060 ACS852060 SW852060 JA852060 E852060 WVM786524 WLQ786524 WBU786524 VRY786524 VIC786524 UYG786524 UOK786524 UEO786524 TUS786524 TKW786524 TBA786524 SRE786524 SHI786524 RXM786524 RNQ786524 RDU786524 QTY786524 QKC786524 QAG786524 PQK786524 PGO786524 OWS786524 OMW786524 ODA786524 NTE786524 NJI786524 MZM786524 MPQ786524 MFU786524 LVY786524 LMC786524 LCG786524 KSK786524 KIO786524 JYS786524 JOW786524 JFA786524 IVE786524 ILI786524 IBM786524 HRQ786524 HHU786524 GXY786524 GOC786524 GEG786524 FUK786524 FKO786524 FAS786524 EQW786524 EHA786524 DXE786524 DNI786524 DDM786524 CTQ786524 CJU786524 BZY786524 BQC786524 BGG786524 AWK786524 AMO786524 ACS786524 SW786524 JA786524 E786524 WVM720988 WLQ720988 WBU720988 VRY720988 VIC720988 UYG720988 UOK720988 UEO720988 TUS720988 TKW720988 TBA720988 SRE720988 SHI720988 RXM720988 RNQ720988 RDU720988 QTY720988 QKC720988 QAG720988 PQK720988 PGO720988 OWS720988 OMW720988 ODA720988 NTE720988 NJI720988 MZM720988 MPQ720988 MFU720988 LVY720988 LMC720988 LCG720988 KSK720988 KIO720988 JYS720988 JOW720988 JFA720988 IVE720988 ILI720988 IBM720988 HRQ720988 HHU720988 GXY720988 GOC720988 GEG720988 FUK720988 FKO720988 FAS720988 EQW720988 EHA720988 DXE720988 DNI720988 DDM720988 CTQ720988 CJU720988 BZY720988 BQC720988 BGG720988 AWK720988 AMO720988 ACS720988 SW720988 JA720988 E720988 WVM655452 WLQ655452 WBU655452 VRY655452 VIC655452 UYG655452 UOK655452 UEO655452 TUS655452 TKW655452 TBA655452 SRE655452 SHI655452 RXM655452 RNQ655452 RDU655452 QTY655452 QKC655452 QAG655452 PQK655452 PGO655452 OWS655452 OMW655452 ODA655452 NTE655452 NJI655452 MZM655452 MPQ655452 MFU655452 LVY655452 LMC655452 LCG655452 KSK655452 KIO655452 JYS655452 JOW655452 JFA655452 IVE655452 ILI655452 IBM655452 HRQ655452 HHU655452 GXY655452 GOC655452 GEG655452 FUK655452 FKO655452 FAS655452 EQW655452 EHA655452 DXE655452 DNI655452 DDM655452 CTQ655452 CJU655452 BZY655452 BQC655452 BGG655452 AWK655452 AMO655452 ACS655452 SW655452 JA655452 E655452 WVM589916 WLQ589916 WBU589916 VRY589916 VIC589916 UYG589916 UOK589916 UEO589916 TUS589916 TKW589916 TBA589916 SRE589916 SHI589916 RXM589916 RNQ589916 RDU589916 QTY589916 QKC589916 QAG589916 PQK589916 PGO589916 OWS589916 OMW589916 ODA589916 NTE589916 NJI589916 MZM589916 MPQ589916 MFU589916 LVY589916 LMC589916 LCG589916 KSK589916 KIO589916 JYS589916 JOW589916 JFA589916 IVE589916 ILI589916 IBM589916 HRQ589916 HHU589916 GXY589916 GOC589916 GEG589916 FUK589916 FKO589916 FAS589916 EQW589916 EHA589916 DXE589916 DNI589916 DDM589916 CTQ589916 CJU589916 BZY589916 BQC589916 BGG589916 AWK589916 AMO589916 ACS589916 SW589916 JA589916 E589916 WVM524380 WLQ524380 WBU524380 VRY524380 VIC524380 UYG524380 UOK524380 UEO524380 TUS524380 TKW524380 TBA524380 SRE524380 SHI524380 RXM524380 RNQ524380 RDU524380 QTY524380 QKC524380 QAG524380 PQK524380 PGO524380 OWS524380 OMW524380 ODA524380 NTE524380 NJI524380 MZM524380 MPQ524380 MFU524380 LVY524380 LMC524380 LCG524380 KSK524380 KIO524380 JYS524380 JOW524380 JFA524380 IVE524380 ILI524380 IBM524380 HRQ524380 HHU524380 GXY524380 GOC524380 GEG524380 FUK524380 FKO524380 FAS524380 EQW524380 EHA524380 DXE524380 DNI524380 DDM524380 CTQ524380 CJU524380 BZY524380 BQC524380 BGG524380 AWK524380 AMO524380 ACS524380 SW524380 JA524380 E524380 WVM458844 WLQ458844 WBU458844 VRY458844 VIC458844 UYG458844 UOK458844 UEO458844 TUS458844 TKW458844 TBA458844 SRE458844 SHI458844 RXM458844 RNQ458844 RDU458844 QTY458844 QKC458844 QAG458844 PQK458844 PGO458844 OWS458844 OMW458844 ODA458844 NTE458844 NJI458844 MZM458844 MPQ458844 MFU458844 LVY458844 LMC458844 LCG458844 KSK458844 KIO458844 JYS458844 JOW458844 JFA458844 IVE458844 ILI458844 IBM458844 HRQ458844 HHU458844 GXY458844 GOC458844 GEG458844 FUK458844 FKO458844 FAS458844 EQW458844 EHA458844 DXE458844 DNI458844 DDM458844 CTQ458844 CJU458844 BZY458844 BQC458844 BGG458844 AWK458844 AMO458844 ACS458844 SW458844 JA458844 E458844 WVM393308 WLQ393308 WBU393308 VRY393308 VIC393308 UYG393308 UOK393308 UEO393308 TUS393308 TKW393308 TBA393308 SRE393308 SHI393308 RXM393308 RNQ393308 RDU393308 QTY393308 QKC393308 QAG393308 PQK393308 PGO393308 OWS393308 OMW393308 ODA393308 NTE393308 NJI393308 MZM393308 MPQ393308 MFU393308 LVY393308 LMC393308 LCG393308 KSK393308 KIO393308 JYS393308 JOW393308 JFA393308 IVE393308 ILI393308 IBM393308 HRQ393308 HHU393308 GXY393308 GOC393308 GEG393308 FUK393308 FKO393308 FAS393308 EQW393308 EHA393308 DXE393308 DNI393308 DDM393308 CTQ393308 CJU393308 BZY393308 BQC393308 BGG393308 AWK393308 AMO393308 ACS393308 SW393308 JA393308 E393308 WVM327772 WLQ327772 WBU327772 VRY327772 VIC327772 UYG327772 UOK327772 UEO327772 TUS327772 TKW327772 TBA327772 SRE327772 SHI327772 RXM327772 RNQ327772 RDU327772 QTY327772 QKC327772 QAG327772 PQK327772 PGO327772 OWS327772 OMW327772 ODA327772 NTE327772 NJI327772 MZM327772 MPQ327772 MFU327772 LVY327772 LMC327772 LCG327772 KSK327772 KIO327772 JYS327772 JOW327772 JFA327772 IVE327772 ILI327772 IBM327772 HRQ327772 HHU327772 GXY327772 GOC327772 GEG327772 FUK327772 FKO327772 FAS327772 EQW327772 EHA327772 DXE327772 DNI327772 DDM327772 CTQ327772 CJU327772 BZY327772 BQC327772 BGG327772 AWK327772 AMO327772 ACS327772 SW327772 JA327772 E327772 WVM262236 WLQ262236 WBU262236 VRY262236 VIC262236 UYG262236 UOK262236 UEO262236 TUS262236 TKW262236 TBA262236 SRE262236 SHI262236 RXM262236 RNQ262236 RDU262236 QTY262236 QKC262236 QAG262236 PQK262236 PGO262236 OWS262236 OMW262236 ODA262236 NTE262236 NJI262236 MZM262236 MPQ262236 MFU262236 LVY262236 LMC262236 LCG262236 KSK262236 KIO262236 JYS262236 JOW262236 JFA262236 IVE262236 ILI262236 IBM262236 HRQ262236 HHU262236 GXY262236 GOC262236 GEG262236 FUK262236 FKO262236 FAS262236 EQW262236 EHA262236 DXE262236 DNI262236 DDM262236 CTQ262236 CJU262236 BZY262236 BQC262236 BGG262236 AWK262236 AMO262236 ACS262236 SW262236 JA262236 E262236 WVM196700 WLQ196700 WBU196700 VRY196700 VIC196700 UYG196700 UOK196700 UEO196700 TUS196700 TKW196700 TBA196700 SRE196700 SHI196700 RXM196700 RNQ196700 RDU196700 QTY196700 QKC196700 QAG196700 PQK196700 PGO196700 OWS196700 OMW196700 ODA196700 NTE196700 NJI196700 MZM196700 MPQ196700 MFU196700 LVY196700 LMC196700 LCG196700 KSK196700 KIO196700 JYS196700 JOW196700 JFA196700 IVE196700 ILI196700 IBM196700 HRQ196700 HHU196700 GXY196700 GOC196700 GEG196700 FUK196700 FKO196700 FAS196700 EQW196700 EHA196700 DXE196700 DNI196700 DDM196700 CTQ196700 CJU196700 BZY196700 BQC196700 BGG196700 AWK196700 AMO196700 ACS196700 SW196700 JA196700 E196700 WVM131164 WLQ131164 WBU131164 VRY131164 VIC131164 UYG131164 UOK131164 UEO131164 TUS131164 TKW131164 TBA131164 SRE131164 SHI131164 RXM131164 RNQ131164 RDU131164 QTY131164 QKC131164 QAG131164 PQK131164 PGO131164 OWS131164 OMW131164 ODA131164 NTE131164 NJI131164 MZM131164 MPQ131164 MFU131164 LVY131164 LMC131164 LCG131164 KSK131164 KIO131164 JYS131164 JOW131164 JFA131164 IVE131164 ILI131164 IBM131164 HRQ131164 HHU131164 GXY131164 GOC131164 GEG131164 FUK131164 FKO131164 FAS131164 EQW131164 EHA131164 DXE131164 DNI131164 DDM131164 CTQ131164 CJU131164 BZY131164 BQC131164 BGG131164 AWK131164 AMO131164 ACS131164 SW131164 JA131164 E131164 WVM65628 WLQ65628 WBU65628 VRY65628 VIC65628 UYG65628 UOK65628 UEO65628 TUS65628 TKW65628 TBA65628 SRE65628 SHI65628 RXM65628 RNQ65628 RDU65628 QTY65628 QKC65628 QAG65628 PQK65628 PGO65628 OWS65628 OMW65628 ODA65628 NTE65628 NJI65628 MZM65628 MPQ65628 MFU65628 LVY65628 LMC65628 LCG65628 KSK65628 KIO65628 JYS65628 JOW65628 JFA65628 IVE65628 ILI65628 IBM65628 HRQ65628 HHU65628 GXY65628 GOC65628 GEG65628 FUK65628 FKO65628 FAS65628 EQW65628 EHA65628 DXE65628 DNI65628 DDM65628 CTQ65628 CJU65628 BZY65628 BQC65628 BGG65628 AWK65628 AMO65628 ACS65628 SW65628 JA65628 E65628" xr:uid="{3501E39F-9593-40A3-8A5A-DF979E470794}">
      <formula1>$AA$57:$AA$58</formula1>
      <formula2>0</formula2>
    </dataValidation>
  </dataValidations>
  <printOptions horizontalCentered="1"/>
  <pageMargins left="0.39370078740157483" right="0.39370078740157483" top="0.55118110236220474" bottom="0.74803149606299213" header="0.51181102362204722" footer="0.51181102362204722"/>
  <pageSetup scale="69" firstPageNumber="0" orientation="landscape" horizontalDpi="300" verticalDpi="300" r:id="rId1"/>
  <headerFooter alignWithMargins="0"/>
  <colBreaks count="1" manualBreakCount="1">
    <brk id="26" min="1" max="26" man="1"/>
  </colBreaks>
  <ignoredErrors>
    <ignoredError sqref="D15:Z19 D20:Z22"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FC select</vt:lpstr>
      <vt:lpstr>__xlnm.Print_Area</vt:lpstr>
      <vt:lpstr>'FC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2026-01-10T19:54:38Z</cp:lastPrinted>
  <dcterms:created xsi:type="dcterms:W3CDTF">2026-01-10T19:39:31Z</dcterms:created>
  <dcterms:modified xsi:type="dcterms:W3CDTF">2026-04-09T09:56:30Z</dcterms:modified>
</cp:coreProperties>
</file>