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24226"/>
  <mc:AlternateContent xmlns:mc="http://schemas.openxmlformats.org/markup-compatibility/2006">
    <mc:Choice Requires="x15">
      <x15ac:absPath xmlns:x15ac="http://schemas.microsoft.com/office/spreadsheetml/2010/11/ac" url="C:\Users\Pardavimai\Desktop\"/>
    </mc:Choice>
  </mc:AlternateContent>
  <xr:revisionPtr revIDLastSave="0" documentId="8_{1876EE3A-8A9E-4F6C-A48F-1E6FD42F8AC3}" xr6:coauthVersionLast="47" xr6:coauthVersionMax="47" xr10:uidLastSave="{00000000-0000-0000-0000-000000000000}"/>
  <bookViews>
    <workbookView xWindow="30" yWindow="930" windowWidth="28770" windowHeight="17070" xr2:uid="{56E6E940-7E3E-47C3-9DD9-74B5F0C5BDDE}"/>
  </bookViews>
  <sheets>
    <sheet name="FH4-H Select" sheetId="1" r:id="rId1"/>
  </sheets>
  <definedNames>
    <definedName name="_xlnm.Print_Area" localSheetId="0">'FH4-H Select'!$B$2:$J$41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3" i="1" l="1"/>
  <c r="I23" i="1"/>
  <c r="H23" i="1"/>
  <c r="G23" i="1"/>
  <c r="F23" i="1"/>
  <c r="E23" i="1"/>
  <c r="F20" i="1"/>
  <c r="F18" i="1"/>
  <c r="J16" i="1"/>
  <c r="I16" i="1"/>
  <c r="H16" i="1"/>
  <c r="G16" i="1"/>
  <c r="F16" i="1"/>
  <c r="J15" i="1"/>
  <c r="I15" i="1"/>
  <c r="H15" i="1"/>
  <c r="G15" i="1"/>
  <c r="F15" i="1"/>
  <c r="J14" i="1"/>
  <c r="I14" i="1"/>
  <c r="H14" i="1"/>
  <c r="G14" i="1"/>
  <c r="F14" i="1"/>
  <c r="J13" i="1"/>
  <c r="I13" i="1"/>
  <c r="H13" i="1"/>
  <c r="G13" i="1"/>
  <c r="F13" i="1"/>
  <c r="J12" i="1"/>
  <c r="I12" i="1"/>
  <c r="H12" i="1"/>
  <c r="G12" i="1"/>
  <c r="F12" i="1"/>
  <c r="AF9" i="1"/>
  <c r="AF8" i="1"/>
  <c r="J5" i="1"/>
  <c r="E20" i="1" s="1"/>
  <c r="G18" i="1" l="1"/>
  <c r="G20" i="1"/>
  <c r="H18" i="1"/>
  <c r="H20" i="1"/>
  <c r="I18" i="1"/>
  <c r="I20" i="1"/>
  <c r="J18" i="1"/>
  <c r="J20" i="1"/>
  <c r="E17" i="1"/>
  <c r="E30" i="1" s="1"/>
  <c r="E19" i="1"/>
  <c r="E21" i="1"/>
  <c r="F17" i="1"/>
  <c r="F30" i="1" s="1"/>
  <c r="F19" i="1"/>
  <c r="F21" i="1"/>
  <c r="G17" i="1"/>
  <c r="G30" i="1" s="1"/>
  <c r="G19" i="1"/>
  <c r="G21" i="1"/>
  <c r="H17" i="1"/>
  <c r="H30" i="1" s="1"/>
  <c r="H19" i="1"/>
  <c r="H21" i="1"/>
  <c r="I17" i="1"/>
  <c r="I30" i="1" s="1"/>
  <c r="I19" i="1"/>
  <c r="I21" i="1"/>
  <c r="J17" i="1"/>
  <c r="J30" i="1" s="1"/>
  <c r="J19" i="1"/>
  <c r="J21" i="1"/>
  <c r="E18" i="1"/>
</calcChain>
</file>

<file path=xl/sharedStrings.xml><?xml version="1.0" encoding="utf-8"?>
<sst xmlns="http://schemas.openxmlformats.org/spreadsheetml/2006/main" count="56" uniqueCount="50">
  <si>
    <t xml:space="preserve">Inlet water temp., °C </t>
  </si>
  <si>
    <t xml:space="preserve">Outlet water temp., °C </t>
  </si>
  <si>
    <t xml:space="preserve">Room temp., °C </t>
  </si>
  <si>
    <t xml:space="preserve">∆T, °C </t>
  </si>
  <si>
    <t xml:space="preserve">Trench heaters FH4-H
</t>
  </si>
  <si>
    <t>Technical data</t>
  </si>
  <si>
    <t xml:space="preserve">Desired output, W </t>
  </si>
  <si>
    <t xml:space="preserve">Error + </t>
  </si>
  <si>
    <t xml:space="preserve">Error - </t>
  </si>
  <si>
    <t>Model</t>
  </si>
  <si>
    <t>FH4-H 80</t>
  </si>
  <si>
    <t>FH4-H 123</t>
  </si>
  <si>
    <t>FH4-H 166</t>
  </si>
  <si>
    <t>FH4-H 209</t>
  </si>
  <si>
    <t>FH4-H 252</t>
  </si>
  <si>
    <t>FH4-H 296</t>
  </si>
  <si>
    <t>Air flow</t>
  </si>
  <si>
    <t>m3/h</t>
  </si>
  <si>
    <t>Heating Capacity
at 45/35/20°C</t>
  </si>
  <si>
    <t>Fan
speed</t>
  </si>
  <si>
    <t>Power supply</t>
  </si>
  <si>
    <t>220~230V / 1Ph / 50 or 60Hz</t>
  </si>
  <si>
    <t>Max power (incl. actuator)</t>
  </si>
  <si>
    <t>W</t>
  </si>
  <si>
    <t>Max current (incl. actuator)</t>
  </si>
  <si>
    <t>Sound pressure level</t>
  </si>
  <si>
    <t>dB(A)</t>
  </si>
  <si>
    <t>-</t>
  </si>
  <si>
    <t>Max water flow</t>
  </si>
  <si>
    <t>l/h</t>
  </si>
  <si>
    <t>Max pressure loss</t>
  </si>
  <si>
    <t>kPa</t>
  </si>
  <si>
    <t>Max. Working Pressure</t>
  </si>
  <si>
    <t>Mpa</t>
  </si>
  <si>
    <t>Fan Type</t>
  </si>
  <si>
    <t>Cross - flow</t>
  </si>
  <si>
    <t>Motor Type</t>
  </si>
  <si>
    <t>Brushless EC motor</t>
  </si>
  <si>
    <t>Body Material</t>
  </si>
  <si>
    <t>Stainless steel</t>
  </si>
  <si>
    <t>Heat exchanger material</t>
  </si>
  <si>
    <t>Copper - Aluminum</t>
  </si>
  <si>
    <t>Inlet/Outlet Water Pipe Size</t>
  </si>
  <si>
    <t>1/2" Female</t>
  </si>
  <si>
    <t>Unit Dimension W/D/H</t>
  </si>
  <si>
    <t>mm</t>
  </si>
  <si>
    <t>Packing Dimension W/D/H</t>
  </si>
  <si>
    <t>Unit Weight</t>
  </si>
  <si>
    <t>kg</t>
  </si>
  <si>
    <t>Gross Weight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</si>
</sst>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_)"/>
    <numFmt numFmtId="165" formatCode="0.0"/>
    <numFmt numFmtId="166" formatCode="#,##0.0"/>
  </numFmts>
  <fonts count="9" x14ac:knownFonts="1">
    <font>
      <sz val="12"/>
      <color theme="1"/>
      <name val="Open Sans"/>
      <family val="2"/>
      <charset val="186"/>
    </font>
    <font>
      <sz val="10"/>
      <name val="Arial"/>
      <family val="2"/>
      <charset val="186"/>
    </font>
    <font>
      <b/>
      <sz val="12"/>
      <name val="Open Sans"/>
      <family val="2"/>
    </font>
    <font>
      <sz val="12"/>
      <color theme="1"/>
      <name val="Calibri"/>
      <family val="2"/>
      <charset val="186"/>
    </font>
    <font>
      <sz val="12"/>
      <name val="Open Sans"/>
      <family val="2"/>
    </font>
    <font>
      <sz val="11"/>
      <name val="Open Sans"/>
      <family val="2"/>
    </font>
    <font>
      <b/>
      <sz val="18"/>
      <name val="Open Sans"/>
      <family val="2"/>
    </font>
    <font>
      <sz val="10"/>
      <color indexed="8"/>
      <name val="Calibri"/>
      <family val="2"/>
      <charset val="186"/>
    </font>
    <font>
      <sz val="12"/>
      <name val="Times New Roman"/>
      <family val="1"/>
      <charset val="186"/>
    </font>
  </fonts>
  <fills count="4">
    <fill>
      <patternFill patternType="none"/>
    </fill>
    <fill>
      <patternFill patternType="gray125"/>
    </fill>
    <fill>
      <patternFill patternType="solid">
        <fgColor rgb="FFE6E8E8"/>
        <bgColor indexed="64"/>
      </patternFill>
    </fill>
    <fill>
      <patternFill patternType="solid">
        <fgColor indexed="9"/>
        <bgColor indexed="64"/>
      </patternFill>
    </fill>
  </fills>
  <borders count="1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s>
  <cellStyleXfs count="6">
    <xf numFmtId="0" fontId="0" fillId="0" borderId="0"/>
    <xf numFmtId="0" fontId="1" fillId="0" borderId="0"/>
    <xf numFmtId="0" fontId="3" fillId="0" borderId="0"/>
    <xf numFmtId="9" fontId="7" fillId="0" borderId="0" applyFont="0" applyFill="0" applyBorder="0" applyAlignment="0" applyProtection="0"/>
    <xf numFmtId="0" fontId="8" fillId="0" borderId="0"/>
    <xf numFmtId="9" fontId="3" fillId="0" borderId="0" applyFont="0" applyFill="0" applyBorder="0" applyAlignment="0" applyProtection="0"/>
  </cellStyleXfs>
  <cellXfs count="88">
    <xf numFmtId="0" fontId="0" fillId="0" borderId="0" xfId="0"/>
    <xf numFmtId="0" fontId="2" fillId="0" borderId="0" xfId="1" applyFont="1" applyAlignment="1" applyProtection="1">
      <alignment horizontal="right" vertical="center"/>
      <protection hidden="1"/>
    </xf>
    <xf numFmtId="0" fontId="4" fillId="0" borderId="0" xfId="2" applyFont="1" applyProtection="1">
      <protection hidden="1"/>
    </xf>
    <xf numFmtId="0" fontId="2" fillId="0" borderId="0" xfId="1" applyFont="1" applyAlignment="1" applyProtection="1">
      <alignment horizontal="center" vertical="center"/>
      <protection hidden="1"/>
    </xf>
    <xf numFmtId="0" fontId="4" fillId="0" borderId="0" xfId="1" applyFont="1" applyAlignment="1" applyProtection="1">
      <alignment horizontal="center" vertical="center"/>
      <protection hidden="1"/>
    </xf>
    <xf numFmtId="0" fontId="4" fillId="0" borderId="0" xfId="1" applyFont="1" applyAlignment="1" applyProtection="1">
      <alignment vertical="center"/>
      <protection hidden="1"/>
    </xf>
    <xf numFmtId="0" fontId="2" fillId="0" borderId="0" xfId="1" applyFont="1" applyAlignment="1" applyProtection="1">
      <alignment horizontal="left" vertical="center"/>
      <protection hidden="1"/>
    </xf>
    <xf numFmtId="0" fontId="5" fillId="0" borderId="0" xfId="1" applyFont="1" applyAlignment="1" applyProtection="1">
      <alignment horizontal="right" vertical="center"/>
      <protection hidden="1"/>
    </xf>
    <xf numFmtId="0" fontId="2" fillId="0" borderId="1" xfId="1" applyFont="1" applyBorder="1" applyAlignment="1" applyProtection="1">
      <alignment horizontal="center" vertical="center"/>
      <protection locked="0" hidden="1"/>
    </xf>
    <xf numFmtId="0" fontId="2" fillId="0" borderId="0" xfId="1" applyFont="1" applyAlignment="1" applyProtection="1">
      <alignment horizontal="center" vertical="center" wrapText="1"/>
      <protection hidden="1"/>
    </xf>
    <xf numFmtId="0" fontId="4" fillId="0" borderId="0" xfId="1" applyFont="1" applyAlignment="1" applyProtection="1">
      <alignment vertical="top" wrapText="1"/>
      <protection hidden="1"/>
    </xf>
    <xf numFmtId="0" fontId="4" fillId="0" borderId="0" xfId="1" applyFont="1" applyAlignment="1" applyProtection="1">
      <alignment vertical="center" wrapText="1"/>
      <protection hidden="1"/>
    </xf>
    <xf numFmtId="0" fontId="5" fillId="0" borderId="0" xfId="1" applyFont="1" applyAlignment="1" applyProtection="1">
      <alignment vertical="center"/>
      <protection hidden="1"/>
    </xf>
    <xf numFmtId="2" fontId="4" fillId="0" borderId="0" xfId="1" applyNumberFormat="1" applyFont="1" applyAlignment="1" applyProtection="1">
      <alignment horizontal="center" vertical="center"/>
      <protection locked="0" hidden="1"/>
    </xf>
    <xf numFmtId="0" fontId="4" fillId="0" borderId="0" xfId="1" applyFont="1" applyAlignment="1" applyProtection="1">
      <alignment horizontal="center" vertical="top" wrapText="1"/>
      <protection hidden="1"/>
    </xf>
    <xf numFmtId="3" fontId="2" fillId="0" borderId="1" xfId="1" applyNumberFormat="1" applyFont="1" applyBorder="1" applyAlignment="1" applyProtection="1">
      <alignment horizontal="center" vertical="center"/>
      <protection locked="0" hidden="1"/>
    </xf>
    <xf numFmtId="9" fontId="4" fillId="0" borderId="1" xfId="3" applyFont="1" applyBorder="1" applyAlignment="1" applyProtection="1">
      <alignment horizontal="center" vertical="center"/>
      <protection locked="0" hidden="1"/>
    </xf>
    <xf numFmtId="0" fontId="2" fillId="0" borderId="0" xfId="1" applyFont="1" applyAlignment="1" applyProtection="1">
      <alignment vertical="center"/>
      <protection hidden="1"/>
    </xf>
    <xf numFmtId="0" fontId="2" fillId="0" borderId="2" xfId="1" applyFont="1" applyBorder="1" applyAlignment="1" applyProtection="1">
      <alignment horizontal="center" vertical="center"/>
      <protection hidden="1"/>
    </xf>
    <xf numFmtId="1" fontId="2" fillId="2" borderId="1" xfId="2" applyNumberFormat="1" applyFont="1" applyFill="1" applyBorder="1" applyAlignment="1">
      <alignment horizontal="center" vertical="top" shrinkToFit="1"/>
    </xf>
    <xf numFmtId="0" fontId="2" fillId="0" borderId="3" xfId="4" applyFont="1" applyBorder="1" applyAlignment="1" applyProtection="1">
      <alignment horizontal="center" vertical="center"/>
      <protection hidden="1"/>
    </xf>
    <xf numFmtId="164" fontId="2" fillId="0" borderId="1" xfId="4" applyNumberFormat="1" applyFont="1" applyBorder="1" applyAlignment="1" applyProtection="1">
      <alignment horizontal="center" vertical="center"/>
      <protection hidden="1"/>
    </xf>
    <xf numFmtId="9" fontId="4" fillId="0" borderId="1" xfId="5" applyFont="1" applyBorder="1" applyAlignment="1" applyProtection="1">
      <alignment horizontal="center" vertical="center"/>
      <protection hidden="1"/>
    </xf>
    <xf numFmtId="1" fontId="4" fillId="2" borderId="1" xfId="2" applyNumberFormat="1" applyFont="1" applyFill="1" applyBorder="1" applyAlignment="1">
      <alignment horizontal="center" vertical="top" shrinkToFit="1"/>
    </xf>
    <xf numFmtId="3" fontId="4" fillId="0" borderId="1" xfId="1" applyNumberFormat="1" applyFont="1" applyBorder="1" applyAlignment="1" applyProtection="1">
      <alignment horizontal="center" vertical="center"/>
      <protection hidden="1"/>
    </xf>
    <xf numFmtId="3" fontId="4" fillId="3" borderId="1" xfId="1" applyNumberFormat="1" applyFont="1" applyFill="1" applyBorder="1" applyAlignment="1" applyProtection="1">
      <alignment horizontal="center" vertical="center"/>
      <protection hidden="1"/>
    </xf>
    <xf numFmtId="3" fontId="4" fillId="0" borderId="0" xfId="1" applyNumberFormat="1" applyFont="1" applyAlignment="1" applyProtection="1">
      <alignment horizontal="center" vertical="center"/>
      <protection hidden="1"/>
    </xf>
    <xf numFmtId="3" fontId="4" fillId="2" borderId="1" xfId="2" applyNumberFormat="1" applyFont="1" applyFill="1" applyBorder="1" applyAlignment="1">
      <alignment horizontal="center" vertical="top" shrinkToFit="1"/>
    </xf>
    <xf numFmtId="9" fontId="4" fillId="0" borderId="0" xfId="5" applyFont="1" applyAlignment="1" applyProtection="1">
      <alignment horizontal="center" vertical="center"/>
      <protection hidden="1"/>
    </xf>
    <xf numFmtId="9" fontId="4" fillId="0" borderId="1" xfId="5" applyFont="1" applyBorder="1" applyAlignment="1" applyProtection="1">
      <alignment horizontal="left" vertical="center"/>
      <protection hidden="1"/>
    </xf>
    <xf numFmtId="9" fontId="4" fillId="0" borderId="1" xfId="5" applyFont="1" applyBorder="1" applyAlignment="1" applyProtection="1">
      <alignment horizontal="left" vertical="top" wrapText="1"/>
      <protection hidden="1"/>
    </xf>
    <xf numFmtId="9" fontId="4" fillId="0" borderId="1" xfId="5" applyFont="1" applyBorder="1" applyAlignment="1" applyProtection="1">
      <alignment horizontal="center" vertical="top"/>
      <protection hidden="1"/>
    </xf>
    <xf numFmtId="9" fontId="4" fillId="0" borderId="1" xfId="5" applyFont="1" applyBorder="1" applyAlignment="1" applyProtection="1">
      <alignment horizontal="center" vertical="center"/>
      <protection locked="0" hidden="1"/>
    </xf>
    <xf numFmtId="165" fontId="4" fillId="2" borderId="1" xfId="2" applyNumberFormat="1" applyFont="1" applyFill="1" applyBorder="1" applyAlignment="1">
      <alignment horizontal="center" vertical="top" shrinkToFit="1"/>
    </xf>
    <xf numFmtId="166" fontId="4" fillId="3" borderId="1" xfId="1" applyNumberFormat="1" applyFont="1" applyFill="1" applyBorder="1" applyAlignment="1" applyProtection="1">
      <alignment horizontal="center" vertical="center"/>
      <protection locked="0" hidden="1"/>
    </xf>
    <xf numFmtId="2" fontId="4" fillId="2" borderId="1" xfId="2" applyNumberFormat="1" applyFont="1" applyFill="1" applyBorder="1" applyAlignment="1">
      <alignment horizontal="center" vertical="top" shrinkToFit="1"/>
    </xf>
    <xf numFmtId="4" fontId="4" fillId="3" borderId="1" xfId="1" applyNumberFormat="1" applyFont="1" applyFill="1" applyBorder="1" applyAlignment="1" applyProtection="1">
      <alignment horizontal="center" vertical="center"/>
      <protection locked="0" hidden="1"/>
    </xf>
    <xf numFmtId="166" fontId="4" fillId="0" borderId="1" xfId="1" applyNumberFormat="1" applyFont="1" applyBorder="1" applyAlignment="1" applyProtection="1">
      <alignment horizontal="center" vertical="center"/>
      <protection hidden="1"/>
    </xf>
    <xf numFmtId="0" fontId="4" fillId="0" borderId="0" xfId="1" applyFont="1" applyAlignment="1" applyProtection="1">
      <alignment horizontal="center" vertical="center"/>
      <protection locked="0" hidden="1"/>
    </xf>
    <xf numFmtId="0" fontId="4" fillId="0" borderId="1" xfId="1" applyFont="1" applyBorder="1" applyAlignment="1" applyProtection="1">
      <alignment horizontal="left" vertical="center"/>
      <protection locked="0" hidden="1"/>
    </xf>
    <xf numFmtId="0" fontId="4" fillId="0" borderId="1" xfId="1" applyFont="1" applyBorder="1" applyAlignment="1" applyProtection="1">
      <alignment horizontal="center" vertical="center"/>
      <protection locked="0" hidden="1"/>
    </xf>
    <xf numFmtId="0" fontId="2" fillId="0" borderId="1" xfId="1" applyFont="1" applyBorder="1" applyAlignment="1" applyProtection="1">
      <alignment horizontal="left" vertical="top" wrapText="1"/>
      <protection hidden="1"/>
    </xf>
    <xf numFmtId="0" fontId="2" fillId="0" borderId="1" xfId="1" applyFont="1" applyBorder="1" applyAlignment="1" applyProtection="1">
      <alignment horizontal="center" vertical="top" wrapText="1"/>
      <protection hidden="1"/>
    </xf>
    <xf numFmtId="0" fontId="2" fillId="0" borderId="0" xfId="1" applyFont="1" applyAlignment="1" applyProtection="1">
      <alignment horizontal="left" vertical="top" wrapText="1"/>
      <protection hidden="1"/>
    </xf>
    <xf numFmtId="0" fontId="2" fillId="0" borderId="0" xfId="1" applyFont="1" applyAlignment="1" applyProtection="1">
      <alignment horizontal="center" vertical="top" wrapText="1"/>
      <protection hidden="1"/>
    </xf>
    <xf numFmtId="0" fontId="2" fillId="0" borderId="0" xfId="1" applyFont="1" applyAlignment="1" applyProtection="1">
      <alignment horizontal="left" vertical="center" wrapText="1"/>
      <protection hidden="1"/>
    </xf>
    <xf numFmtId="0" fontId="4" fillId="0" borderId="0" xfId="2" applyFont="1" applyAlignment="1" applyProtection="1">
      <alignment horizontal="center" vertical="center"/>
      <protection hidden="1"/>
    </xf>
    <xf numFmtId="2" fontId="4" fillId="0" borderId="0" xfId="2" applyNumberFormat="1" applyFont="1" applyAlignment="1" applyProtection="1">
      <alignment horizontal="center" vertical="center"/>
      <protection hidden="1"/>
    </xf>
    <xf numFmtId="1" fontId="4" fillId="0" borderId="0" xfId="1" applyNumberFormat="1" applyFont="1" applyAlignment="1" applyProtection="1">
      <alignment horizontal="center" vertical="center"/>
      <protection hidden="1"/>
    </xf>
    <xf numFmtId="0" fontId="4" fillId="0" borderId="0" xfId="2" applyFont="1" applyAlignment="1" applyProtection="1">
      <alignment horizontal="center"/>
      <protection hidden="1"/>
    </xf>
    <xf numFmtId="0" fontId="4" fillId="0" borderId="0" xfId="2" applyFont="1" applyAlignment="1" applyProtection="1">
      <alignment horizontal="right"/>
      <protection hidden="1"/>
    </xf>
    <xf numFmtId="0" fontId="4" fillId="0" borderId="0" xfId="2" applyFont="1" applyAlignment="1" applyProtection="1">
      <alignment horizontal="left"/>
      <protection hidden="1"/>
    </xf>
    <xf numFmtId="3" fontId="4" fillId="0" borderId="0" xfId="1" applyNumberFormat="1" applyFont="1" applyAlignment="1" applyProtection="1">
      <alignment horizontal="right" vertical="center"/>
      <protection hidden="1"/>
    </xf>
    <xf numFmtId="9" fontId="4" fillId="0" borderId="6" xfId="5" applyFont="1" applyBorder="1" applyAlignment="1" applyProtection="1">
      <alignment horizontal="center" vertical="center"/>
      <protection hidden="1"/>
    </xf>
    <xf numFmtId="1" fontId="4" fillId="2" borderId="6" xfId="2" applyNumberFormat="1" applyFont="1" applyFill="1" applyBorder="1" applyAlignment="1">
      <alignment horizontal="center" vertical="top" shrinkToFit="1"/>
    </xf>
    <xf numFmtId="3" fontId="4" fillId="3" borderId="6" xfId="1" applyNumberFormat="1" applyFont="1" applyFill="1" applyBorder="1" applyAlignment="1" applyProtection="1">
      <alignment horizontal="center" vertical="center"/>
      <protection hidden="1"/>
    </xf>
    <xf numFmtId="9" fontId="4" fillId="0" borderId="9" xfId="5" applyFont="1" applyBorder="1" applyAlignment="1" applyProtection="1">
      <alignment horizontal="center" vertical="center"/>
      <protection hidden="1"/>
    </xf>
    <xf numFmtId="3" fontId="4" fillId="2" borderId="9" xfId="2" applyNumberFormat="1" applyFont="1" applyFill="1" applyBorder="1" applyAlignment="1">
      <alignment horizontal="center" vertical="top" shrinkToFit="1"/>
    </xf>
    <xf numFmtId="3" fontId="4" fillId="0" borderId="9" xfId="1" applyNumberFormat="1" applyFont="1" applyBorder="1" applyAlignment="1" applyProtection="1">
      <alignment horizontal="center" vertical="center"/>
      <protection hidden="1"/>
    </xf>
    <xf numFmtId="3" fontId="4" fillId="0" borderId="10" xfId="1" applyNumberFormat="1" applyFont="1" applyBorder="1" applyAlignment="1" applyProtection="1">
      <alignment horizontal="center" vertical="center"/>
      <protection hidden="1"/>
    </xf>
    <xf numFmtId="3" fontId="4" fillId="0" borderId="12" xfId="1" applyNumberFormat="1" applyFont="1" applyBorder="1" applyAlignment="1" applyProtection="1">
      <alignment horizontal="center" vertical="center"/>
      <protection hidden="1"/>
    </xf>
    <xf numFmtId="9" fontId="4" fillId="0" borderId="14" xfId="5" applyFont="1" applyBorder="1" applyAlignment="1" applyProtection="1">
      <alignment horizontal="center" vertical="center"/>
      <protection hidden="1"/>
    </xf>
    <xf numFmtId="3" fontId="4" fillId="2" borderId="14" xfId="2" applyNumberFormat="1" applyFont="1" applyFill="1" applyBorder="1" applyAlignment="1">
      <alignment horizontal="center" vertical="top" shrinkToFit="1"/>
    </xf>
    <xf numFmtId="3" fontId="4" fillId="3" borderId="14" xfId="1" applyNumberFormat="1" applyFont="1" applyFill="1" applyBorder="1" applyAlignment="1" applyProtection="1">
      <alignment horizontal="center" vertical="center"/>
      <protection hidden="1"/>
    </xf>
    <xf numFmtId="3" fontId="4" fillId="3" borderId="15" xfId="1" applyNumberFormat="1" applyFont="1" applyFill="1" applyBorder="1" applyAlignment="1" applyProtection="1">
      <alignment horizontal="center" vertical="center"/>
      <protection hidden="1"/>
    </xf>
    <xf numFmtId="0" fontId="4" fillId="0" borderId="1" xfId="1" applyFont="1" applyBorder="1" applyAlignment="1" applyProtection="1">
      <alignment horizontal="left" vertical="center"/>
      <protection locked="0" hidden="1"/>
    </xf>
    <xf numFmtId="0" fontId="4" fillId="0" borderId="1" xfId="1" applyFont="1" applyBorder="1" applyAlignment="1" applyProtection="1">
      <alignment horizontal="center" vertical="top" wrapText="1"/>
      <protection hidden="1"/>
    </xf>
    <xf numFmtId="0" fontId="6" fillId="0" borderId="0" xfId="1" applyFont="1" applyAlignment="1" applyProtection="1">
      <alignment horizontal="center" vertical="top" wrapText="1"/>
      <protection hidden="1"/>
    </xf>
    <xf numFmtId="0" fontId="4" fillId="0" borderId="0" xfId="1" applyFont="1" applyAlignment="1" applyProtection="1">
      <alignment horizontal="center" vertical="top" wrapText="1"/>
      <protection hidden="1"/>
    </xf>
    <xf numFmtId="0" fontId="2" fillId="0" borderId="1" xfId="1" applyFont="1" applyBorder="1" applyAlignment="1" applyProtection="1">
      <alignment horizontal="center" vertical="center"/>
      <protection hidden="1"/>
    </xf>
    <xf numFmtId="0" fontId="4" fillId="0" borderId="1" xfId="2" applyFont="1" applyBorder="1" applyAlignment="1">
      <alignment horizontal="left" vertical="top" wrapText="1"/>
    </xf>
    <xf numFmtId="0" fontId="4" fillId="0" borderId="6" xfId="2" applyFont="1" applyBorder="1" applyAlignment="1">
      <alignment horizontal="left" vertical="top" wrapText="1"/>
    </xf>
    <xf numFmtId="0" fontId="4" fillId="0" borderId="1" xfId="2" applyFont="1" applyBorder="1" applyAlignment="1">
      <alignment horizontal="center" vertical="top" wrapText="1"/>
    </xf>
    <xf numFmtId="0" fontId="4" fillId="0" borderId="6" xfId="2" applyFont="1" applyBorder="1" applyAlignment="1">
      <alignment horizontal="center" vertical="top" wrapText="1"/>
    </xf>
    <xf numFmtId="0" fontId="4" fillId="0" borderId="8" xfId="2" applyFont="1" applyBorder="1" applyAlignment="1">
      <alignment horizontal="left" vertical="top" wrapText="1"/>
    </xf>
    <xf numFmtId="0" fontId="4" fillId="0" borderId="11" xfId="2" applyFont="1" applyBorder="1" applyAlignment="1">
      <alignment horizontal="left" vertical="top" wrapText="1"/>
    </xf>
    <xf numFmtId="0" fontId="4" fillId="0" borderId="13" xfId="2" applyFont="1" applyBorder="1" applyAlignment="1">
      <alignment horizontal="left" vertical="top" wrapText="1"/>
    </xf>
    <xf numFmtId="0" fontId="4" fillId="0" borderId="9" xfId="2" applyFont="1" applyBorder="1" applyAlignment="1">
      <alignment horizontal="center" vertical="top" wrapText="1"/>
    </xf>
    <xf numFmtId="0" fontId="4" fillId="0" borderId="14" xfId="2" applyFont="1" applyBorder="1" applyAlignment="1">
      <alignment horizontal="center" vertical="top" wrapText="1"/>
    </xf>
    <xf numFmtId="9" fontId="4" fillId="0" borderId="7" xfId="5" applyFont="1" applyBorder="1" applyAlignment="1" applyProtection="1">
      <alignment horizontal="left" vertical="center"/>
      <protection hidden="1"/>
    </xf>
    <xf numFmtId="0" fontId="4" fillId="0" borderId="7" xfId="1" applyFont="1" applyBorder="1" applyAlignment="1" applyProtection="1">
      <alignment horizontal="center" vertical="center" wrapText="1"/>
      <protection hidden="1"/>
    </xf>
    <xf numFmtId="9" fontId="4" fillId="0" borderId="1" xfId="5" applyFont="1" applyBorder="1" applyAlignment="1" applyProtection="1">
      <alignment horizontal="left" vertical="top" wrapText="1"/>
      <protection hidden="1"/>
    </xf>
    <xf numFmtId="9" fontId="4" fillId="0" borderId="1" xfId="5" applyFont="1" applyBorder="1" applyAlignment="1" applyProtection="1">
      <alignment horizontal="center" vertical="top"/>
      <protection hidden="1"/>
    </xf>
    <xf numFmtId="9" fontId="4" fillId="0" borderId="3" xfId="5" applyFont="1" applyBorder="1" applyAlignment="1" applyProtection="1">
      <alignment horizontal="left" vertical="center"/>
      <protection hidden="1"/>
    </xf>
    <xf numFmtId="9" fontId="4" fillId="0" borderId="5" xfId="5" applyFont="1" applyBorder="1" applyAlignment="1" applyProtection="1">
      <alignment horizontal="left" vertical="center"/>
      <protection hidden="1"/>
    </xf>
    <xf numFmtId="0" fontId="4" fillId="0" borderId="3" xfId="1" applyFont="1" applyBorder="1" applyAlignment="1" applyProtection="1">
      <alignment horizontal="center" vertical="top" wrapText="1"/>
      <protection hidden="1"/>
    </xf>
    <xf numFmtId="0" fontId="4" fillId="0" borderId="4" xfId="1" applyFont="1" applyBorder="1" applyAlignment="1" applyProtection="1">
      <alignment horizontal="center" vertical="top" wrapText="1"/>
      <protection hidden="1"/>
    </xf>
    <xf numFmtId="0" fontId="4" fillId="0" borderId="5" xfId="1" applyFont="1" applyBorder="1" applyAlignment="1" applyProtection="1">
      <alignment horizontal="center" vertical="top" wrapText="1"/>
      <protection hidden="1"/>
    </xf>
  </cellXfs>
  <cellStyles count="6">
    <cellStyle name="Normal" xfId="0" builtinId="0"/>
    <cellStyle name="Normal 2 3" xfId="1" xr:uid="{E84E91D3-A7CA-49C7-B186-90F6C45D1C4D}"/>
    <cellStyle name="Normal 3" xfId="2" xr:uid="{9683CFE1-F20B-41DD-B4D2-06431800C21D}"/>
    <cellStyle name="Normal_EN442" xfId="4" xr:uid="{A169959F-2ACF-40FF-B7FA-9053C7815EE7}"/>
    <cellStyle name="Percent 3" xfId="5" xr:uid="{A1C85904-8090-4C3E-92D8-B97F5D56126F}"/>
    <cellStyle name="Percent 4" xfId="3" xr:uid="{3279E807-A39A-403C-83C5-7707BC50D8B1}"/>
  </cellStyles>
  <dxfs count="1">
    <dxf>
      <font>
        <b/>
        <i val="0"/>
        <strike val="0"/>
        <color theme="0"/>
      </font>
      <fill>
        <patternFill>
          <bgColor rgb="FFFF696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55058</xdr:colOff>
      <xdr:row>18</xdr:row>
      <xdr:rowOff>17365</xdr:rowOff>
    </xdr:from>
    <xdr:to>
      <xdr:col>1</xdr:col>
      <xdr:colOff>1131704</xdr:colOff>
      <xdr:row>19</xdr:row>
      <xdr:rowOff>219881</xdr:rowOff>
    </xdr:to>
    <xdr:pic>
      <xdr:nvPicPr>
        <xdr:cNvPr id="2" name="Picture 1" descr="G:\Desktop\EN 16430.jpg">
          <a:extLst>
            <a:ext uri="{FF2B5EF4-FFF2-40B4-BE49-F238E27FC236}">
              <a16:creationId xmlns:a16="http://schemas.microsoft.com/office/drawing/2014/main" id="{B50971C5-4E92-40A3-B97A-D0A9054F01D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03698" y="4109305"/>
          <a:ext cx="1076646" cy="423496"/>
        </a:xfrm>
        <a:prstGeom prst="rect">
          <a:avLst/>
        </a:prstGeom>
        <a:noFill/>
        <a:ln>
          <a:noFill/>
        </a:ln>
      </xdr:spPr>
    </xdr:pic>
    <xdr:clientData/>
  </xdr:twoCellAnchor>
  <xdr:twoCellAnchor editAs="oneCell">
    <xdr:from>
      <xdr:col>1</xdr:col>
      <xdr:colOff>10473</xdr:colOff>
      <xdr:row>3</xdr:row>
      <xdr:rowOff>188289</xdr:rowOff>
    </xdr:from>
    <xdr:to>
      <xdr:col>3</xdr:col>
      <xdr:colOff>8253</xdr:colOff>
      <xdr:row>9</xdr:row>
      <xdr:rowOff>137709</xdr:rowOff>
    </xdr:to>
    <xdr:pic>
      <xdr:nvPicPr>
        <xdr:cNvPr id="3" name="Picture 2">
          <a:extLst>
            <a:ext uri="{FF2B5EF4-FFF2-40B4-BE49-F238E27FC236}">
              <a16:creationId xmlns:a16="http://schemas.microsoft.com/office/drawing/2014/main" id="{06F5AAA9-9085-4CC8-99F5-A987EC8A74BA}"/>
            </a:ext>
          </a:extLst>
        </xdr:cNvPr>
        <xdr:cNvPicPr>
          <a:picLocks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4836" t="7352" r="4991" b="11909"/>
        <a:stretch/>
      </xdr:blipFill>
      <xdr:spPr bwMode="auto">
        <a:xfrm>
          <a:off x="559113" y="851229"/>
          <a:ext cx="2520000" cy="1389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8964</xdr:colOff>
      <xdr:row>1</xdr:row>
      <xdr:rowOff>43264</xdr:rowOff>
    </xdr:from>
    <xdr:to>
      <xdr:col>6</xdr:col>
      <xdr:colOff>332314</xdr:colOff>
      <xdr:row>2</xdr:row>
      <xdr:rowOff>169588</xdr:rowOff>
    </xdr:to>
    <xdr:pic>
      <xdr:nvPicPr>
        <xdr:cNvPr id="4" name="Picture 3">
          <a:extLst>
            <a:ext uri="{FF2B5EF4-FFF2-40B4-BE49-F238E27FC236}">
              <a16:creationId xmlns:a16="http://schemas.microsoft.com/office/drawing/2014/main" id="{A0097CBC-DD9F-4EE3-AD01-4CF287FCE54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079824" y="264244"/>
          <a:ext cx="2556010" cy="3473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E7C249-E5E9-426C-858D-EDEC710D0462}">
  <dimension ref="A1:AT76"/>
  <sheetViews>
    <sheetView showGridLines="0" showZeros="0" tabSelected="1" zoomScaleNormal="100" zoomScaleSheetLayoutView="85" workbookViewId="0">
      <selection activeCell="J2" sqref="J2"/>
    </sheetView>
  </sheetViews>
  <sheetFormatPr defaultColWidth="8.21875" defaultRowHeight="18" x14ac:dyDescent="0.35"/>
  <cols>
    <col min="1" max="1" width="6.5546875" style="4" customWidth="1"/>
    <col min="2" max="2" width="24.21875" style="4" bestFit="1" customWidth="1"/>
    <col min="3" max="3" width="5.88671875" style="4" bestFit="1" customWidth="1"/>
    <col min="4" max="4" width="6.21875" style="4" bestFit="1" customWidth="1"/>
    <col min="5" max="10" width="10.21875" style="4" customWidth="1"/>
    <col min="11" max="30" width="6.109375" style="4" customWidth="1"/>
    <col min="31" max="31" width="6.21875" style="4" bestFit="1" customWidth="1"/>
    <col min="32" max="37" width="6.109375" style="4" customWidth="1"/>
    <col min="38" max="38" width="5.21875" style="4" bestFit="1" customWidth="1"/>
    <col min="39" max="39" width="7.77734375" style="4" customWidth="1"/>
    <col min="40" max="48" width="8.21875" style="4" customWidth="1"/>
    <col min="49" max="16384" width="8.21875" style="4"/>
  </cols>
  <sheetData>
    <row r="1" spans="1:46" x14ac:dyDescent="0.35">
      <c r="A1" s="1"/>
      <c r="B1" s="1"/>
      <c r="C1" s="1"/>
      <c r="D1" s="2"/>
      <c r="E1" s="3"/>
      <c r="F1" s="3"/>
      <c r="AG1" s="5"/>
      <c r="AH1" s="5"/>
      <c r="AI1" s="5"/>
      <c r="AL1" s="6"/>
    </row>
    <row r="2" spans="1:46" ht="17.45" customHeight="1" x14ac:dyDescent="0.35">
      <c r="A2" s="1"/>
      <c r="B2" s="1"/>
      <c r="I2" s="7" t="s">
        <v>0</v>
      </c>
      <c r="J2" s="8">
        <v>55</v>
      </c>
      <c r="AG2" s="5"/>
      <c r="AH2" s="5"/>
      <c r="AI2" s="5"/>
      <c r="AL2" s="6"/>
    </row>
    <row r="3" spans="1:46" x14ac:dyDescent="0.35">
      <c r="I3" s="7" t="s">
        <v>1</v>
      </c>
      <c r="J3" s="8">
        <v>45</v>
      </c>
      <c r="AG3" s="5"/>
      <c r="AH3" s="5"/>
      <c r="AI3" s="5"/>
      <c r="AL3" s="6"/>
      <c r="AT3" s="9"/>
    </row>
    <row r="4" spans="1:46" x14ac:dyDescent="0.35">
      <c r="H4" s="10"/>
      <c r="I4" s="7" t="s">
        <v>2</v>
      </c>
      <c r="J4" s="8">
        <v>20</v>
      </c>
      <c r="AG4" s="5"/>
      <c r="AH4" s="5"/>
      <c r="AI4" s="5"/>
      <c r="AL4" s="6"/>
    </row>
    <row r="5" spans="1:46" x14ac:dyDescent="0.35">
      <c r="D5" s="10"/>
      <c r="E5" s="10"/>
      <c r="F5" s="10"/>
      <c r="G5" s="10"/>
      <c r="H5" s="10"/>
      <c r="I5" s="7" t="s">
        <v>3</v>
      </c>
      <c r="J5" s="8">
        <f>(J2+J3)/2-J4</f>
        <v>30</v>
      </c>
      <c r="AG5" s="11"/>
      <c r="AH5" s="5"/>
      <c r="AI5" s="5"/>
    </row>
    <row r="6" spans="1:46" ht="27" x14ac:dyDescent="0.35">
      <c r="A6" s="9"/>
      <c r="B6" s="9"/>
      <c r="C6" s="67" t="s">
        <v>4</v>
      </c>
      <c r="D6" s="67"/>
      <c r="E6" s="67"/>
      <c r="F6" s="67"/>
      <c r="G6" s="67"/>
      <c r="H6" s="10"/>
      <c r="I6" s="12"/>
      <c r="J6" s="13"/>
      <c r="AG6" s="11"/>
      <c r="AI6" s="5"/>
      <c r="AL6" s="6"/>
    </row>
    <row r="7" spans="1:46" ht="17.45" customHeight="1" x14ac:dyDescent="0.35">
      <c r="A7" s="9"/>
      <c r="B7" s="9"/>
      <c r="C7" s="68" t="s">
        <v>5</v>
      </c>
      <c r="D7" s="68"/>
      <c r="E7" s="68"/>
      <c r="F7" s="68"/>
      <c r="G7" s="68"/>
      <c r="H7" s="10"/>
      <c r="I7" s="7" t="s">
        <v>6</v>
      </c>
      <c r="J7" s="15">
        <v>1200</v>
      </c>
      <c r="AG7" s="11"/>
      <c r="AI7" s="5"/>
    </row>
    <row r="8" spans="1:46" x14ac:dyDescent="0.35">
      <c r="H8" s="14"/>
      <c r="I8" s="7" t="s">
        <v>7</v>
      </c>
      <c r="J8" s="16">
        <v>0.2</v>
      </c>
      <c r="K8" s="10"/>
      <c r="L8" s="10"/>
      <c r="M8" s="10"/>
      <c r="N8" s="10"/>
      <c r="O8" s="10"/>
      <c r="P8" s="10"/>
      <c r="Q8" s="10"/>
      <c r="R8" s="10"/>
      <c r="S8" s="10"/>
      <c r="T8" s="10"/>
      <c r="U8" s="10"/>
      <c r="V8" s="10"/>
      <c r="W8" s="10"/>
      <c r="X8" s="10"/>
      <c r="Y8" s="10"/>
      <c r="Z8" s="10"/>
      <c r="AA8" s="10"/>
      <c r="AB8" s="10"/>
      <c r="AC8" s="10"/>
      <c r="AD8" s="10"/>
      <c r="AE8" s="10"/>
      <c r="AF8" s="4">
        <f>J7*(1+J8)</f>
        <v>1440</v>
      </c>
      <c r="AG8" s="11"/>
      <c r="AI8" s="5"/>
    </row>
    <row r="9" spans="1:46" x14ac:dyDescent="0.35">
      <c r="I9" s="7" t="s">
        <v>8</v>
      </c>
      <c r="J9" s="16"/>
      <c r="AF9" s="4">
        <f>J7*(1-J9)</f>
        <v>1200</v>
      </c>
      <c r="AI9" s="5"/>
      <c r="AL9" s="6"/>
    </row>
    <row r="10" spans="1:46" s="3" customFormat="1" x14ac:dyDescent="0.35">
      <c r="D10" s="17"/>
      <c r="E10" s="18"/>
      <c r="F10" s="18"/>
      <c r="AE10" s="4"/>
      <c r="AF10" s="4"/>
      <c r="AG10" s="4"/>
      <c r="AH10" s="4"/>
      <c r="AI10" s="4"/>
      <c r="AJ10" s="4"/>
      <c r="AK10" s="4"/>
    </row>
    <row r="11" spans="1:46" x14ac:dyDescent="0.35">
      <c r="B11" s="69" t="s">
        <v>9</v>
      </c>
      <c r="C11" s="69"/>
      <c r="D11" s="69"/>
      <c r="E11" s="19" t="s">
        <v>10</v>
      </c>
      <c r="F11" s="20" t="s">
        <v>11</v>
      </c>
      <c r="G11" s="19" t="s">
        <v>12</v>
      </c>
      <c r="H11" s="21" t="s">
        <v>13</v>
      </c>
      <c r="I11" s="19" t="s">
        <v>14</v>
      </c>
      <c r="J11" s="21" t="s">
        <v>15</v>
      </c>
    </row>
    <row r="12" spans="1:46" x14ac:dyDescent="0.35">
      <c r="B12" s="70" t="s">
        <v>16</v>
      </c>
      <c r="C12" s="72" t="s">
        <v>17</v>
      </c>
      <c r="D12" s="22">
        <v>1</v>
      </c>
      <c r="E12" s="23">
        <v>158</v>
      </c>
      <c r="F12" s="24">
        <f>$E12*2</f>
        <v>316</v>
      </c>
      <c r="G12" s="23">
        <f>$E12*3</f>
        <v>474</v>
      </c>
      <c r="H12" s="24">
        <f>$E12*4</f>
        <v>632</v>
      </c>
      <c r="I12" s="23">
        <f>$E12*5</f>
        <v>790</v>
      </c>
      <c r="J12" s="24">
        <f>$E12*6</f>
        <v>948</v>
      </c>
    </row>
    <row r="13" spans="1:46" x14ac:dyDescent="0.35">
      <c r="B13" s="70"/>
      <c r="C13" s="72"/>
      <c r="D13" s="22">
        <v>0.8</v>
      </c>
      <c r="E13" s="23">
        <v>126</v>
      </c>
      <c r="F13" s="24">
        <f>$E13*2</f>
        <v>252</v>
      </c>
      <c r="G13" s="23">
        <f>$E13*3</f>
        <v>378</v>
      </c>
      <c r="H13" s="24">
        <f>$E13*4</f>
        <v>504</v>
      </c>
      <c r="I13" s="23">
        <f>$E13*5</f>
        <v>630</v>
      </c>
      <c r="J13" s="24">
        <f>$E13*6</f>
        <v>756</v>
      </c>
    </row>
    <row r="14" spans="1:46" x14ac:dyDescent="0.35">
      <c r="B14" s="70"/>
      <c r="C14" s="72"/>
      <c r="D14" s="22">
        <v>0.6</v>
      </c>
      <c r="E14" s="23">
        <v>89</v>
      </c>
      <c r="F14" s="24">
        <f>$E14*2</f>
        <v>178</v>
      </c>
      <c r="G14" s="23">
        <f>$E14*3</f>
        <v>267</v>
      </c>
      <c r="H14" s="24">
        <f>$E14*4</f>
        <v>356</v>
      </c>
      <c r="I14" s="23">
        <f>$E14*5</f>
        <v>445</v>
      </c>
      <c r="J14" s="24">
        <f>$E14*6</f>
        <v>534</v>
      </c>
    </row>
    <row r="15" spans="1:46" x14ac:dyDescent="0.35">
      <c r="B15" s="70"/>
      <c r="C15" s="72"/>
      <c r="D15" s="22">
        <v>0.4</v>
      </c>
      <c r="E15" s="23">
        <v>55</v>
      </c>
      <c r="F15" s="24">
        <f>$E15*2</f>
        <v>110</v>
      </c>
      <c r="G15" s="23">
        <f>$E15*3</f>
        <v>165</v>
      </c>
      <c r="H15" s="24">
        <f>$E15*4</f>
        <v>220</v>
      </c>
      <c r="I15" s="23">
        <f>$E15*5</f>
        <v>275</v>
      </c>
      <c r="J15" s="24">
        <f>$E15*6</f>
        <v>330</v>
      </c>
    </row>
    <row r="16" spans="1:46" ht="18.75" thickBot="1" x14ac:dyDescent="0.4">
      <c r="B16" s="71"/>
      <c r="C16" s="73"/>
      <c r="D16" s="53">
        <v>0.2</v>
      </c>
      <c r="E16" s="54">
        <v>17.399999999999999</v>
      </c>
      <c r="F16" s="55">
        <f>$E16*2</f>
        <v>34.799999999999997</v>
      </c>
      <c r="G16" s="54">
        <f>$E16*3</f>
        <v>52.199999999999996</v>
      </c>
      <c r="H16" s="55">
        <f>$E16*4</f>
        <v>69.599999999999994</v>
      </c>
      <c r="I16" s="54">
        <f>$E16*5</f>
        <v>87</v>
      </c>
      <c r="J16" s="55">
        <f>$E16*6</f>
        <v>104.39999999999999</v>
      </c>
    </row>
    <row r="17" spans="1:37" x14ac:dyDescent="0.35">
      <c r="A17" s="26"/>
      <c r="B17" s="74" t="s">
        <v>18</v>
      </c>
      <c r="C17" s="77" t="s">
        <v>19</v>
      </c>
      <c r="D17" s="56">
        <v>1</v>
      </c>
      <c r="E17" s="57">
        <f>(-7.3648*($D17*10)^2+365.3792*($D17*10)-116.7486)*($J$5/50)^0.9753*0.41</f>
        <v>697.6862757621376</v>
      </c>
      <c r="F17" s="58">
        <f>(-7.3648*($D17*10)^2+365.3792*($D17*10)-116.7486)*($J$5/50)^0.9753*0.71</f>
        <v>1208.1884287588236</v>
      </c>
      <c r="G17" s="57">
        <f>(-7.3648*($D17*10)^2+365.3792*($D17*10)-116.7486)*($J$5/50)^0.9753*1.224</f>
        <v>2082.8487842264794</v>
      </c>
      <c r="H17" s="58">
        <f>(-7.3648*($D17*10)^2+365.3792*($D17*10)-116.7486)*($J$5/50)^0.9753*1.482</f>
        <v>2521.8806358036295</v>
      </c>
      <c r="I17" s="57">
        <f>(-7.3648*($D17*10)^2+365.3792*($D17*10)-116.7486)*($J$5/50)^0.9753*1.996</f>
        <v>3396.5409912712848</v>
      </c>
      <c r="J17" s="59">
        <f>(-7.3648*($D17*10)^2+365.3792*($D17*10)-116.7486)*($J$5/50)^0.9753*2.516</f>
        <v>4281.4113897988736</v>
      </c>
    </row>
    <row r="18" spans="1:37" x14ac:dyDescent="0.35">
      <c r="B18" s="75"/>
      <c r="C18" s="72"/>
      <c r="D18" s="22">
        <v>0.8</v>
      </c>
      <c r="E18" s="27">
        <f>(-7.3648*($D18*10)^2+365.3792*($D18*10)-116.7486)*($J$5/50)^0.9753*0.41</f>
        <v>581.68797671862706</v>
      </c>
      <c r="F18" s="24">
        <f>(-7.3648*($D18*10)^2+365.3792*($D18*10)-116.7486)*($J$5/50)^0.9753*0.71</f>
        <v>1007.3133255371346</v>
      </c>
      <c r="G18" s="27">
        <f>(-7.3648*($D18*10)^2+365.3792*($D18*10)-116.7486)*($J$5/50)^0.9753*1.224</f>
        <v>1736.5514231795109</v>
      </c>
      <c r="H18" s="24">
        <f>(-7.3648*($D18*10)^2+365.3792*($D18*10)-116.7486)*($J$5/50)^0.9753*1.482</f>
        <v>2102.5892231634275</v>
      </c>
      <c r="I18" s="27">
        <f>(-7.3648*($D18*10)^2+365.3792*($D18*10)-116.7486)*($J$5/50)^0.9753*1.996</f>
        <v>2831.827320805804</v>
      </c>
      <c r="J18" s="60">
        <f>(-7.3648*($D18*10)^2+365.3792*($D18*10)-116.7486)*($J$5/50)^0.9753*2.516</f>
        <v>3569.5779254245504</v>
      </c>
    </row>
    <row r="19" spans="1:37" x14ac:dyDescent="0.35">
      <c r="B19" s="75"/>
      <c r="C19" s="72"/>
      <c r="D19" s="22">
        <v>0.6</v>
      </c>
      <c r="E19" s="27">
        <f>(-7.3648*($D19*10)^2+365.3792*($D19*10)-116.7486)*($J$5/50)^0.9753*0.41</f>
        <v>451.01171713693907</v>
      </c>
      <c r="F19" s="24">
        <f>(-7.3648*($D19*10)^2+365.3792*($D19*10)-116.7486)*($J$5/50)^0.9753*0.71</f>
        <v>781.02029065177248</v>
      </c>
      <c r="G19" s="27">
        <f>(-7.3648*($D19*10)^2+365.3792*($D19*10)-116.7486)*($J$5/50)^0.9753*1.224</f>
        <v>1346.4349799405206</v>
      </c>
      <c r="H19" s="24">
        <f>(-7.3648*($D19*10)^2+365.3792*($D19*10)-116.7486)*($J$5/50)^0.9753*1.482</f>
        <v>1630.2423531632774</v>
      </c>
      <c r="I19" s="27">
        <f>(-7.3648*($D19*10)^2+365.3792*($D19*10)-116.7486)*($J$5/50)^0.9753*1.996</f>
        <v>2195.6570424520255</v>
      </c>
      <c r="J19" s="60">
        <f>(-7.3648*($D19*10)^2+365.3792*($D19*10)-116.7486)*($J$5/50)^0.9753*2.516</f>
        <v>2767.67190321107</v>
      </c>
    </row>
    <row r="20" spans="1:37" x14ac:dyDescent="0.35">
      <c r="B20" s="75"/>
      <c r="C20" s="72"/>
      <c r="D20" s="22">
        <v>0.4</v>
      </c>
      <c r="E20" s="27">
        <f>(-7.3648*($D20*10)^2+365.3792*($D20*10)-116.7486)*($J$5/50)^0.9753*0.41</f>
        <v>305.65749701707364</v>
      </c>
      <c r="F20" s="24">
        <f>(-7.3648*($D20*10)^2+365.3792*($D20*10)-116.7486)*($J$5/50)^0.9753*0.71</f>
        <v>529.30932410273726</v>
      </c>
      <c r="G20" s="27">
        <f>(-7.3648*($D20*10)^2+365.3792*($D20*10)-116.7486)*($J$5/50)^0.9753*1.224</f>
        <v>912.4994545095077</v>
      </c>
      <c r="H20" s="24">
        <f>(-7.3648*($D20*10)^2+365.3792*($D20*10)-116.7486)*($J$5/50)^0.9753*1.482</f>
        <v>1104.8400258031784</v>
      </c>
      <c r="I20" s="27">
        <f>(-7.3648*($D20*10)^2+365.3792*($D20*10)-116.7486)*($J$5/50)^0.9753*1.996</f>
        <v>1488.0301562099487</v>
      </c>
      <c r="J20" s="60">
        <f>(-7.3648*($D20*10)^2+365.3792*($D20*10)-116.7486)*($J$5/50)^0.9753*2.516</f>
        <v>1875.6933231584326</v>
      </c>
    </row>
    <row r="21" spans="1:37" ht="18.75" thickBot="1" x14ac:dyDescent="0.4">
      <c r="B21" s="76"/>
      <c r="C21" s="78"/>
      <c r="D21" s="61">
        <v>0.2</v>
      </c>
      <c r="E21" s="62">
        <f>(-7.3648*($D21*10)^2+365.3792*($D21*10)-116.7486)*($J$5/50)^0.9753*0.41</f>
        <v>145.62531635903082</v>
      </c>
      <c r="F21" s="63">
        <f>(-7.3648*($D21*10)^2+365.3792*($D21*10)-116.7486)*($J$5/50)^0.9753*0.71</f>
        <v>252.180425890029</v>
      </c>
      <c r="G21" s="62">
        <f>(-7.3648*($D21*10)^2+365.3792*($D21*10)-116.7486)*($J$5/50)^0.9753*1.224</f>
        <v>434.74484688647254</v>
      </c>
      <c r="H21" s="63">
        <f>(-7.3648*($D21*10)^2+365.3792*($D21*10)-116.7486)*($J$5/50)^0.9753*1.482</f>
        <v>526.38224108313091</v>
      </c>
      <c r="I21" s="62">
        <f>(-7.3648*($D21*10)^2+365.3792*($D21*10)-116.7486)*($J$5/50)^0.9753*1.996</f>
        <v>708.94666207957448</v>
      </c>
      <c r="J21" s="64">
        <f>(-7.3648*($D21*10)^2+365.3792*($D21*10)-116.7486)*($J$5/50)^0.9753*2.516</f>
        <v>893.64218526663797</v>
      </c>
    </row>
    <row r="22" spans="1:37" x14ac:dyDescent="0.35">
      <c r="A22" s="28"/>
      <c r="B22" s="79" t="s">
        <v>20</v>
      </c>
      <c r="C22" s="79"/>
      <c r="D22" s="79"/>
      <c r="E22" s="80" t="s">
        <v>21</v>
      </c>
      <c r="F22" s="80"/>
      <c r="G22" s="80"/>
      <c r="H22" s="80"/>
      <c r="I22" s="80"/>
      <c r="J22" s="80"/>
    </row>
    <row r="23" spans="1:37" x14ac:dyDescent="0.35">
      <c r="A23" s="28"/>
      <c r="B23" s="30" t="s">
        <v>22</v>
      </c>
      <c r="C23" s="31" t="s">
        <v>23</v>
      </c>
      <c r="D23" s="32"/>
      <c r="E23" s="33">
        <f t="shared" ref="E23:J23" si="0">E24*230</f>
        <v>16.3</v>
      </c>
      <c r="F23" s="34">
        <f t="shared" si="0"/>
        <v>21.099999999999998</v>
      </c>
      <c r="G23" s="33">
        <f t="shared" si="0"/>
        <v>25.9</v>
      </c>
      <c r="H23" s="34">
        <f t="shared" si="0"/>
        <v>30.7</v>
      </c>
      <c r="I23" s="33">
        <f t="shared" si="0"/>
        <v>35.5</v>
      </c>
      <c r="J23" s="34">
        <f t="shared" si="0"/>
        <v>40.299999999999997</v>
      </c>
    </row>
    <row r="24" spans="1:37" x14ac:dyDescent="0.35">
      <c r="A24" s="28"/>
      <c r="B24" s="30" t="s">
        <v>24</v>
      </c>
      <c r="C24" s="31" t="s">
        <v>23</v>
      </c>
      <c r="D24" s="32"/>
      <c r="E24" s="35">
        <v>7.0869565217391309E-2</v>
      </c>
      <c r="F24" s="36">
        <v>9.1739130434782601E-2</v>
      </c>
      <c r="G24" s="35">
        <v>0.11260869565217391</v>
      </c>
      <c r="H24" s="36">
        <v>0.13347826086956521</v>
      </c>
      <c r="I24" s="35">
        <v>0.15434782608695652</v>
      </c>
      <c r="J24" s="36">
        <v>0.17521739130434782</v>
      </c>
    </row>
    <row r="25" spans="1:37" x14ac:dyDescent="0.35">
      <c r="A25" s="28"/>
      <c r="B25" s="81" t="s">
        <v>25</v>
      </c>
      <c r="C25" s="82" t="s">
        <v>26</v>
      </c>
      <c r="D25" s="32">
        <v>1</v>
      </c>
      <c r="E25" s="23">
        <v>30</v>
      </c>
      <c r="F25" s="24">
        <v>31</v>
      </c>
      <c r="G25" s="23">
        <v>32</v>
      </c>
      <c r="H25" s="24">
        <v>34</v>
      </c>
      <c r="I25" s="23">
        <v>36</v>
      </c>
      <c r="J25" s="24">
        <v>37</v>
      </c>
    </row>
    <row r="26" spans="1:37" x14ac:dyDescent="0.35">
      <c r="A26" s="28"/>
      <c r="B26" s="81"/>
      <c r="C26" s="82"/>
      <c r="D26" s="32">
        <v>0.8</v>
      </c>
      <c r="E26" s="23">
        <v>24</v>
      </c>
      <c r="F26" s="24">
        <v>25.5</v>
      </c>
      <c r="G26" s="23">
        <v>26.5</v>
      </c>
      <c r="H26" s="24">
        <v>27.5</v>
      </c>
      <c r="I26" s="23">
        <v>29.5</v>
      </c>
      <c r="J26" s="24">
        <v>30.5</v>
      </c>
    </row>
    <row r="27" spans="1:37" x14ac:dyDescent="0.35">
      <c r="A27" s="28"/>
      <c r="B27" s="81"/>
      <c r="C27" s="82"/>
      <c r="D27" s="32">
        <v>0.6</v>
      </c>
      <c r="E27" s="23">
        <v>19</v>
      </c>
      <c r="F27" s="24">
        <v>20</v>
      </c>
      <c r="G27" s="23">
        <v>21</v>
      </c>
      <c r="H27" s="24">
        <v>21</v>
      </c>
      <c r="I27" s="23">
        <v>23</v>
      </c>
      <c r="J27" s="24">
        <v>24</v>
      </c>
    </row>
    <row r="28" spans="1:37" x14ac:dyDescent="0.35">
      <c r="A28" s="28"/>
      <c r="B28" s="81"/>
      <c r="C28" s="82"/>
      <c r="D28" s="32">
        <v>0.4</v>
      </c>
      <c r="E28" s="23">
        <v>17</v>
      </c>
      <c r="F28" s="24">
        <v>18</v>
      </c>
      <c r="G28" s="23">
        <v>19</v>
      </c>
      <c r="H28" s="24">
        <v>19</v>
      </c>
      <c r="I28" s="23">
        <v>20</v>
      </c>
      <c r="J28" s="24">
        <v>21</v>
      </c>
    </row>
    <row r="29" spans="1:37" x14ac:dyDescent="0.35">
      <c r="A29" s="28"/>
      <c r="B29" s="81"/>
      <c r="C29" s="82"/>
      <c r="D29" s="32">
        <v>0.2</v>
      </c>
      <c r="E29" s="23" t="s">
        <v>27</v>
      </c>
      <c r="F29" s="25" t="s">
        <v>27</v>
      </c>
      <c r="G29" s="23" t="s">
        <v>27</v>
      </c>
      <c r="H29" s="25" t="s">
        <v>27</v>
      </c>
      <c r="I29" s="23">
        <v>18</v>
      </c>
      <c r="J29" s="25">
        <v>19</v>
      </c>
    </row>
    <row r="30" spans="1:37" x14ac:dyDescent="0.35">
      <c r="A30" s="28"/>
      <c r="B30" s="30" t="s">
        <v>28</v>
      </c>
      <c r="C30" s="31" t="s">
        <v>29</v>
      </c>
      <c r="D30" s="22"/>
      <c r="E30" s="23">
        <f t="shared" ref="E30:J30" si="1">E17/(1.163*($J$2-$J$3))</f>
        <v>59.990221475678204</v>
      </c>
      <c r="F30" s="24">
        <f t="shared" si="1"/>
        <v>103.88550548227202</v>
      </c>
      <c r="G30" s="23">
        <f t="shared" si="1"/>
        <v>179.09275874690277</v>
      </c>
      <c r="H30" s="24">
        <f t="shared" si="1"/>
        <v>216.84270299257346</v>
      </c>
      <c r="I30" s="23">
        <f t="shared" si="1"/>
        <v>292.0499562572042</v>
      </c>
      <c r="J30" s="24">
        <f t="shared" si="1"/>
        <v>368.13511520196676</v>
      </c>
    </row>
    <row r="31" spans="1:37" x14ac:dyDescent="0.35">
      <c r="A31" s="28"/>
      <c r="B31" s="30" t="s">
        <v>30</v>
      </c>
      <c r="C31" s="31" t="s">
        <v>31</v>
      </c>
      <c r="D31" s="22"/>
      <c r="E31" s="23">
        <v>1.2713052552536002</v>
      </c>
      <c r="F31" s="37">
        <v>1.7200012276960472</v>
      </c>
      <c r="G31" s="23">
        <v>2.4678278484334588</v>
      </c>
      <c r="H31" s="37">
        <v>2.841741158802165</v>
      </c>
      <c r="I31" s="23">
        <v>3.6643504416133177</v>
      </c>
      <c r="J31" s="37">
        <v>4.4121770623507297</v>
      </c>
    </row>
    <row r="32" spans="1:37" s="38" customFormat="1" x14ac:dyDescent="0.35">
      <c r="B32" s="39" t="s">
        <v>32</v>
      </c>
      <c r="C32" s="40" t="s">
        <v>33</v>
      </c>
      <c r="D32" s="66">
        <v>2.5</v>
      </c>
      <c r="E32" s="66"/>
      <c r="F32" s="66"/>
      <c r="G32" s="66"/>
      <c r="H32" s="66"/>
      <c r="I32" s="66"/>
      <c r="J32" s="66"/>
      <c r="K32" s="4"/>
      <c r="L32" s="4"/>
      <c r="M32" s="4"/>
      <c r="N32" s="4"/>
      <c r="O32" s="4"/>
      <c r="P32" s="4"/>
      <c r="Q32" s="4"/>
      <c r="R32" s="4"/>
      <c r="S32" s="4"/>
      <c r="T32" s="4"/>
      <c r="U32" s="4"/>
      <c r="V32" s="4"/>
      <c r="W32" s="4"/>
      <c r="X32" s="4"/>
      <c r="Y32" s="4"/>
      <c r="Z32" s="4"/>
      <c r="AA32" s="4"/>
      <c r="AB32" s="4"/>
      <c r="AC32" s="4"/>
      <c r="AD32" s="4"/>
      <c r="AE32" s="4"/>
      <c r="AF32" s="4"/>
      <c r="AG32" s="4"/>
      <c r="AH32" s="4"/>
      <c r="AI32" s="4"/>
      <c r="AJ32" s="4"/>
      <c r="AK32" s="4"/>
    </row>
    <row r="33" spans="1:46" s="38" customFormat="1" x14ac:dyDescent="0.35">
      <c r="B33" s="65" t="s">
        <v>34</v>
      </c>
      <c r="C33" s="65"/>
      <c r="D33" s="66" t="s">
        <v>35</v>
      </c>
      <c r="E33" s="66"/>
      <c r="F33" s="66"/>
      <c r="G33" s="66"/>
      <c r="H33" s="66"/>
      <c r="I33" s="66"/>
      <c r="J33" s="66"/>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row>
    <row r="34" spans="1:46" s="38" customFormat="1" x14ac:dyDescent="0.35">
      <c r="B34" s="65" t="s">
        <v>36</v>
      </c>
      <c r="C34" s="65"/>
      <c r="D34" s="66" t="s">
        <v>37</v>
      </c>
      <c r="E34" s="66"/>
      <c r="F34" s="66"/>
      <c r="G34" s="66"/>
      <c r="H34" s="66"/>
      <c r="I34" s="66"/>
      <c r="J34" s="66"/>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row>
    <row r="35" spans="1:46" s="38" customFormat="1" x14ac:dyDescent="0.35">
      <c r="B35" s="65" t="s">
        <v>38</v>
      </c>
      <c r="C35" s="65"/>
      <c r="D35" s="85" t="s">
        <v>39</v>
      </c>
      <c r="E35" s="86"/>
      <c r="F35" s="86"/>
      <c r="G35" s="86"/>
      <c r="H35" s="86"/>
      <c r="I35" s="86"/>
      <c r="J35" s="87"/>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row>
    <row r="36" spans="1:46" x14ac:dyDescent="0.35">
      <c r="A36" s="28"/>
      <c r="B36" s="83" t="s">
        <v>40</v>
      </c>
      <c r="C36" s="84"/>
      <c r="D36" s="66" t="s">
        <v>41</v>
      </c>
      <c r="E36" s="66"/>
      <c r="F36" s="66"/>
      <c r="G36" s="66"/>
      <c r="H36" s="66"/>
      <c r="I36" s="66"/>
      <c r="J36" s="66"/>
      <c r="AE36" s="26"/>
      <c r="AF36" s="26"/>
      <c r="AL36" s="26"/>
      <c r="AM36" s="26"/>
      <c r="AN36" s="26"/>
      <c r="AO36" s="26"/>
      <c r="AP36" s="26"/>
      <c r="AQ36" s="26"/>
      <c r="AR36" s="26"/>
      <c r="AS36" s="26"/>
      <c r="AT36" s="26"/>
    </row>
    <row r="37" spans="1:46" x14ac:dyDescent="0.35">
      <c r="A37" s="28"/>
      <c r="B37" s="83" t="s">
        <v>42</v>
      </c>
      <c r="C37" s="84"/>
      <c r="D37" s="66" t="s">
        <v>43</v>
      </c>
      <c r="E37" s="66"/>
      <c r="F37" s="66"/>
      <c r="G37" s="66"/>
      <c r="H37" s="66"/>
      <c r="I37" s="66"/>
      <c r="J37" s="66"/>
      <c r="AE37" s="26"/>
      <c r="AF37" s="26"/>
      <c r="AL37" s="26"/>
      <c r="AM37" s="26"/>
      <c r="AN37" s="26"/>
      <c r="AO37" s="26"/>
      <c r="AP37" s="26"/>
      <c r="AQ37" s="26"/>
      <c r="AR37" s="26"/>
      <c r="AS37" s="26"/>
      <c r="AT37" s="26"/>
    </row>
    <row r="38" spans="1:46" x14ac:dyDescent="0.35">
      <c r="A38" s="28"/>
      <c r="B38" s="29" t="s">
        <v>44</v>
      </c>
      <c r="C38" s="22" t="s">
        <v>45</v>
      </c>
      <c r="D38" s="41"/>
      <c r="E38" s="23"/>
      <c r="F38" s="42"/>
      <c r="G38" s="23"/>
      <c r="H38" s="42"/>
      <c r="I38" s="23"/>
      <c r="J38" s="42"/>
      <c r="AE38" s="26"/>
      <c r="AF38" s="26"/>
      <c r="AL38" s="26"/>
      <c r="AM38" s="26"/>
      <c r="AN38" s="26"/>
      <c r="AO38" s="26"/>
      <c r="AP38" s="26"/>
      <c r="AQ38" s="26"/>
      <c r="AR38" s="26"/>
      <c r="AS38" s="26"/>
      <c r="AT38" s="26"/>
    </row>
    <row r="39" spans="1:46" x14ac:dyDescent="0.35">
      <c r="A39" s="28"/>
      <c r="B39" s="29" t="s">
        <v>46</v>
      </c>
      <c r="C39" s="22" t="s">
        <v>45</v>
      </c>
      <c r="D39" s="41"/>
      <c r="E39" s="23"/>
      <c r="F39" s="42"/>
      <c r="G39" s="23"/>
      <c r="H39" s="42"/>
      <c r="I39" s="23"/>
      <c r="J39" s="42"/>
      <c r="AE39" s="26"/>
      <c r="AF39" s="26"/>
      <c r="AL39" s="26"/>
      <c r="AM39" s="26"/>
      <c r="AN39" s="26"/>
      <c r="AO39" s="26"/>
      <c r="AP39" s="26"/>
      <c r="AQ39" s="26"/>
      <c r="AR39" s="26"/>
      <c r="AS39" s="26"/>
      <c r="AT39" s="26"/>
    </row>
    <row r="40" spans="1:46" x14ac:dyDescent="0.35">
      <c r="A40" s="28"/>
      <c r="B40" s="29" t="s">
        <v>47</v>
      </c>
      <c r="C40" s="22" t="s">
        <v>48</v>
      </c>
      <c r="D40" s="41"/>
      <c r="E40" s="23"/>
      <c r="F40" s="42"/>
      <c r="G40" s="23"/>
      <c r="H40" s="42"/>
      <c r="I40" s="23"/>
      <c r="J40" s="42"/>
      <c r="AE40" s="26"/>
      <c r="AF40" s="26"/>
      <c r="AL40" s="26"/>
      <c r="AM40" s="26"/>
      <c r="AN40" s="26"/>
      <c r="AO40" s="26"/>
      <c r="AP40" s="26"/>
      <c r="AQ40" s="26"/>
      <c r="AR40" s="26"/>
      <c r="AS40" s="26"/>
      <c r="AT40" s="26"/>
    </row>
    <row r="41" spans="1:46" x14ac:dyDescent="0.35">
      <c r="A41" s="28"/>
      <c r="B41" s="29" t="s">
        <v>49</v>
      </c>
      <c r="C41" s="22" t="s">
        <v>48</v>
      </c>
      <c r="D41" s="41"/>
      <c r="E41" s="23"/>
      <c r="F41" s="42"/>
      <c r="G41" s="23"/>
      <c r="H41" s="42"/>
      <c r="I41" s="23"/>
      <c r="J41" s="42"/>
      <c r="AE41" s="26"/>
      <c r="AF41" s="26"/>
      <c r="AL41" s="26"/>
      <c r="AM41" s="26"/>
      <c r="AN41" s="26"/>
      <c r="AO41" s="26"/>
      <c r="AP41" s="26"/>
      <c r="AQ41" s="26"/>
      <c r="AR41" s="26"/>
      <c r="AS41" s="26"/>
      <c r="AT41" s="26"/>
    </row>
    <row r="42" spans="1:46" x14ac:dyDescent="0.35">
      <c r="A42" s="28"/>
      <c r="B42" s="28"/>
      <c r="C42" s="28"/>
      <c r="D42" s="43"/>
      <c r="E42" s="44"/>
      <c r="F42" s="44"/>
      <c r="G42" s="44"/>
      <c r="H42" s="44"/>
      <c r="I42" s="44"/>
      <c r="J42" s="44"/>
      <c r="AE42" s="26"/>
      <c r="AF42" s="26"/>
      <c r="AL42" s="26"/>
      <c r="AM42" s="26"/>
      <c r="AN42" s="26"/>
      <c r="AO42" s="26"/>
      <c r="AP42" s="26"/>
      <c r="AQ42" s="26"/>
      <c r="AR42" s="26"/>
      <c r="AS42" s="26"/>
      <c r="AT42" s="26"/>
    </row>
    <row r="43" spans="1:46" x14ac:dyDescent="0.35">
      <c r="A43" s="28"/>
      <c r="B43" s="28"/>
      <c r="C43" s="28"/>
      <c r="D43" s="43"/>
      <c r="E43" s="44"/>
      <c r="F43" s="44"/>
      <c r="G43" s="44"/>
      <c r="H43" s="44"/>
      <c r="I43" s="44"/>
      <c r="J43" s="44"/>
      <c r="AE43" s="26"/>
      <c r="AF43" s="26"/>
      <c r="AL43" s="26"/>
      <c r="AM43" s="26"/>
      <c r="AN43" s="26"/>
      <c r="AO43" s="26"/>
      <c r="AP43" s="26"/>
      <c r="AQ43" s="26"/>
      <c r="AR43" s="26"/>
      <c r="AS43" s="26"/>
      <c r="AT43" s="26"/>
    </row>
    <row r="44" spans="1:46" x14ac:dyDescent="0.35">
      <c r="A44" s="28"/>
      <c r="B44" s="28"/>
      <c r="C44" s="28"/>
      <c r="D44" s="43"/>
      <c r="E44" s="44"/>
      <c r="F44" s="44"/>
      <c r="G44" s="44"/>
      <c r="H44" s="44"/>
      <c r="I44" s="44"/>
      <c r="J44" s="44"/>
      <c r="AE44" s="26"/>
      <c r="AF44" s="26"/>
      <c r="AL44" s="26"/>
      <c r="AM44" s="26"/>
      <c r="AN44" s="26"/>
      <c r="AO44" s="26"/>
      <c r="AP44" s="26"/>
      <c r="AQ44" s="26"/>
      <c r="AR44" s="26"/>
      <c r="AS44" s="26"/>
      <c r="AT44" s="26"/>
    </row>
    <row r="45" spans="1:46" x14ac:dyDescent="0.35">
      <c r="A45" s="28"/>
      <c r="B45" s="28"/>
      <c r="C45" s="28"/>
      <c r="D45" s="43"/>
      <c r="E45" s="44"/>
      <c r="F45" s="44"/>
      <c r="G45" s="44"/>
      <c r="H45" s="44"/>
      <c r="I45" s="44"/>
      <c r="J45" s="44"/>
      <c r="AE45" s="26"/>
      <c r="AF45" s="26"/>
      <c r="AL45" s="26"/>
      <c r="AM45" s="26"/>
      <c r="AN45" s="26"/>
      <c r="AO45" s="26"/>
      <c r="AP45" s="26"/>
      <c r="AQ45" s="26"/>
      <c r="AR45" s="26"/>
      <c r="AS45" s="26"/>
      <c r="AT45" s="26"/>
    </row>
    <row r="46" spans="1:46" x14ac:dyDescent="0.35">
      <c r="A46" s="28"/>
      <c r="B46" s="28"/>
      <c r="C46" s="28"/>
      <c r="D46" s="43"/>
      <c r="E46" s="44"/>
      <c r="F46" s="44"/>
      <c r="G46" s="44"/>
      <c r="H46" s="44"/>
      <c r="I46" s="44"/>
      <c r="J46" s="44"/>
      <c r="AE46" s="26"/>
      <c r="AF46" s="26"/>
      <c r="AL46" s="26"/>
      <c r="AM46" s="26"/>
      <c r="AN46" s="26"/>
      <c r="AO46" s="26"/>
      <c r="AP46" s="26"/>
      <c r="AQ46" s="26"/>
      <c r="AR46" s="26"/>
      <c r="AS46" s="26"/>
      <c r="AT46" s="26"/>
    </row>
    <row r="47" spans="1:46" x14ac:dyDescent="0.35">
      <c r="A47" s="28"/>
      <c r="B47" s="28"/>
      <c r="C47" s="28"/>
      <c r="D47" s="43"/>
      <c r="E47" s="44"/>
      <c r="F47" s="44"/>
      <c r="G47" s="44"/>
      <c r="H47" s="44"/>
      <c r="I47" s="44"/>
      <c r="J47" s="44"/>
      <c r="AE47" s="26"/>
      <c r="AF47" s="26"/>
      <c r="AL47" s="26"/>
      <c r="AM47" s="26"/>
      <c r="AN47" s="26"/>
      <c r="AO47" s="26"/>
      <c r="AP47" s="26"/>
      <c r="AQ47" s="26"/>
      <c r="AR47" s="26"/>
      <c r="AS47" s="26"/>
      <c r="AT47" s="26"/>
    </row>
    <row r="48" spans="1:46" x14ac:dyDescent="0.35">
      <c r="A48" s="28"/>
      <c r="B48" s="28"/>
      <c r="C48" s="28"/>
      <c r="D48" s="43"/>
      <c r="E48" s="44"/>
      <c r="F48" s="44"/>
      <c r="G48" s="44"/>
      <c r="H48" s="44"/>
      <c r="I48" s="44"/>
      <c r="J48" s="44"/>
      <c r="AE48" s="26"/>
      <c r="AF48" s="26"/>
      <c r="AL48" s="26"/>
      <c r="AM48" s="26"/>
      <c r="AN48" s="26"/>
      <c r="AO48" s="26"/>
      <c r="AP48" s="26"/>
      <c r="AQ48" s="26"/>
      <c r="AR48" s="26"/>
      <c r="AS48" s="26"/>
      <c r="AT48" s="26"/>
    </row>
    <row r="49" spans="1:46" x14ac:dyDescent="0.35">
      <c r="A49" s="28"/>
      <c r="B49" s="28"/>
      <c r="C49" s="28"/>
      <c r="D49" s="43"/>
      <c r="E49" s="44"/>
      <c r="F49" s="44"/>
      <c r="G49" s="44"/>
      <c r="H49" s="44"/>
      <c r="I49" s="44"/>
      <c r="J49" s="44"/>
      <c r="AE49" s="26"/>
      <c r="AF49" s="26"/>
      <c r="AL49" s="26"/>
      <c r="AM49" s="26"/>
      <c r="AN49" s="26"/>
      <c r="AO49" s="26"/>
      <c r="AP49" s="26"/>
      <c r="AQ49" s="26"/>
      <c r="AR49" s="26"/>
      <c r="AS49" s="26"/>
      <c r="AT49" s="26"/>
    </row>
    <row r="50" spans="1:46" x14ac:dyDescent="0.35">
      <c r="A50" s="28"/>
      <c r="B50" s="28"/>
      <c r="C50" s="28"/>
      <c r="D50" s="43"/>
      <c r="E50" s="44"/>
      <c r="F50" s="44"/>
      <c r="G50" s="44"/>
      <c r="H50" s="44"/>
      <c r="I50" s="44"/>
      <c r="J50" s="44"/>
      <c r="AE50" s="26"/>
      <c r="AF50" s="26"/>
      <c r="AL50" s="26"/>
      <c r="AM50" s="26"/>
      <c r="AN50" s="26"/>
      <c r="AO50" s="26"/>
      <c r="AP50" s="26"/>
      <c r="AQ50" s="26"/>
      <c r="AR50" s="26"/>
      <c r="AS50" s="26"/>
      <c r="AT50" s="26"/>
    </row>
    <row r="51" spans="1:46" x14ac:dyDescent="0.35">
      <c r="A51" s="28"/>
      <c r="B51" s="28"/>
      <c r="C51" s="28"/>
      <c r="D51" s="43"/>
      <c r="E51" s="44"/>
      <c r="F51" s="44"/>
      <c r="G51" s="44"/>
      <c r="H51" s="44"/>
      <c r="I51" s="44"/>
      <c r="J51" s="44"/>
      <c r="AE51" s="26"/>
      <c r="AF51" s="26"/>
      <c r="AL51" s="26"/>
      <c r="AM51" s="26"/>
      <c r="AN51" s="26"/>
      <c r="AO51" s="26"/>
      <c r="AP51" s="26"/>
      <c r="AQ51" s="26"/>
      <c r="AR51" s="26"/>
      <c r="AS51" s="26"/>
      <c r="AT51" s="26"/>
    </row>
    <row r="52" spans="1:46" x14ac:dyDescent="0.35">
      <c r="A52" s="28"/>
      <c r="B52" s="28"/>
      <c r="C52" s="28"/>
      <c r="D52" s="43"/>
      <c r="E52" s="44"/>
      <c r="F52" s="44"/>
      <c r="G52" s="44"/>
      <c r="H52" s="44"/>
      <c r="I52" s="44"/>
      <c r="J52" s="44"/>
      <c r="AE52" s="26"/>
      <c r="AF52" s="26"/>
      <c r="AL52" s="26"/>
      <c r="AM52" s="26"/>
      <c r="AN52" s="26"/>
      <c r="AO52" s="26"/>
      <c r="AP52" s="26"/>
      <c r="AQ52" s="26"/>
      <c r="AR52" s="26"/>
      <c r="AS52" s="26"/>
      <c r="AT52" s="26"/>
    </row>
    <row r="53" spans="1:46" x14ac:dyDescent="0.35">
      <c r="A53" s="28"/>
      <c r="B53" s="28"/>
      <c r="C53" s="28"/>
      <c r="D53" s="43"/>
      <c r="E53" s="44"/>
      <c r="F53" s="44"/>
      <c r="G53" s="44"/>
      <c r="H53" s="44"/>
      <c r="I53" s="44"/>
      <c r="J53" s="44"/>
      <c r="AE53" s="26"/>
      <c r="AF53" s="26"/>
      <c r="AL53" s="26"/>
      <c r="AM53" s="26"/>
      <c r="AN53" s="26"/>
      <c r="AO53" s="26"/>
      <c r="AP53" s="26"/>
      <c r="AQ53" s="26"/>
      <c r="AR53" s="26"/>
      <c r="AS53" s="26"/>
      <c r="AT53" s="26"/>
    </row>
    <row r="54" spans="1:46" x14ac:dyDescent="0.35">
      <c r="A54" s="28"/>
      <c r="B54" s="28"/>
      <c r="C54" s="28"/>
      <c r="D54" s="43"/>
      <c r="E54" s="44"/>
      <c r="F54" s="44"/>
      <c r="G54" s="44"/>
      <c r="H54" s="44"/>
      <c r="I54" s="44"/>
      <c r="J54" s="44"/>
      <c r="AE54" s="26"/>
      <c r="AF54" s="26"/>
      <c r="AL54" s="26"/>
      <c r="AM54" s="26"/>
      <c r="AN54" s="26"/>
      <c r="AO54" s="26"/>
      <c r="AP54" s="26"/>
      <c r="AQ54" s="26"/>
      <c r="AR54" s="26"/>
      <c r="AS54" s="26"/>
      <c r="AT54" s="26"/>
    </row>
    <row r="55" spans="1:46" x14ac:dyDescent="0.35">
      <c r="A55" s="28"/>
      <c r="B55" s="28"/>
      <c r="C55" s="28"/>
      <c r="D55" s="43"/>
      <c r="E55" s="44"/>
      <c r="F55" s="44"/>
      <c r="G55" s="44"/>
      <c r="H55" s="44"/>
      <c r="I55" s="44"/>
      <c r="J55" s="44"/>
      <c r="AE55" s="26"/>
      <c r="AF55" s="26"/>
      <c r="AL55" s="26"/>
      <c r="AM55" s="26"/>
      <c r="AN55" s="26"/>
      <c r="AO55" s="26"/>
      <c r="AP55" s="26"/>
      <c r="AQ55" s="26"/>
      <c r="AR55" s="26"/>
      <c r="AS55" s="26"/>
      <c r="AT55" s="26"/>
    </row>
    <row r="56" spans="1:46" x14ac:dyDescent="0.35">
      <c r="A56" s="28"/>
      <c r="B56" s="28"/>
      <c r="C56" s="28"/>
      <c r="D56" s="43"/>
      <c r="E56" s="44"/>
      <c r="F56" s="44"/>
      <c r="G56" s="44"/>
      <c r="H56" s="44"/>
      <c r="I56" s="44"/>
      <c r="J56" s="44"/>
      <c r="AE56" s="26"/>
      <c r="AF56" s="26"/>
      <c r="AL56" s="26"/>
      <c r="AM56" s="26"/>
      <c r="AN56" s="26"/>
      <c r="AO56" s="26"/>
      <c r="AP56" s="26"/>
      <c r="AQ56" s="26"/>
      <c r="AR56" s="26"/>
      <c r="AS56" s="26"/>
      <c r="AT56" s="26"/>
    </row>
    <row r="57" spans="1:46" x14ac:dyDescent="0.35">
      <c r="A57" s="28"/>
      <c r="B57" s="28"/>
      <c r="C57" s="28"/>
      <c r="D57" s="43"/>
      <c r="E57" s="44"/>
      <c r="F57" s="44"/>
      <c r="G57" s="44"/>
      <c r="H57" s="44"/>
      <c r="I57" s="44"/>
      <c r="J57" s="44"/>
      <c r="AE57" s="26"/>
      <c r="AF57" s="26"/>
      <c r="AL57" s="26"/>
      <c r="AM57" s="26"/>
      <c r="AN57" s="26"/>
      <c r="AO57" s="26"/>
      <c r="AP57" s="26"/>
      <c r="AQ57" s="26"/>
      <c r="AR57" s="26"/>
      <c r="AS57" s="26"/>
      <c r="AT57" s="26"/>
    </row>
    <row r="58" spans="1:46" x14ac:dyDescent="0.35">
      <c r="A58" s="28"/>
      <c r="B58" s="28"/>
      <c r="C58" s="28"/>
      <c r="D58" s="43"/>
      <c r="E58" s="44"/>
      <c r="F58" s="44"/>
      <c r="G58" s="44"/>
      <c r="H58" s="44"/>
      <c r="I58" s="44"/>
      <c r="J58" s="44"/>
      <c r="AE58" s="26"/>
      <c r="AF58" s="26"/>
      <c r="AL58" s="26"/>
      <c r="AM58" s="26"/>
      <c r="AN58" s="26"/>
      <c r="AO58" s="26"/>
      <c r="AP58" s="26"/>
      <c r="AQ58" s="26"/>
      <c r="AR58" s="26"/>
      <c r="AS58" s="26"/>
      <c r="AT58" s="26"/>
    </row>
    <row r="59" spans="1:46" x14ac:dyDescent="0.35">
      <c r="A59" s="28"/>
      <c r="B59" s="28"/>
      <c r="C59" s="28"/>
      <c r="D59" s="43"/>
      <c r="E59" s="44"/>
      <c r="F59" s="44"/>
      <c r="G59" s="44"/>
      <c r="H59" s="44"/>
      <c r="I59" s="44"/>
      <c r="J59" s="44"/>
      <c r="AE59" s="26"/>
      <c r="AF59" s="26"/>
      <c r="AL59" s="26"/>
      <c r="AM59" s="26"/>
      <c r="AN59" s="26"/>
      <c r="AO59" s="26"/>
      <c r="AP59" s="26"/>
      <c r="AQ59" s="26"/>
      <c r="AR59" s="26"/>
      <c r="AS59" s="26"/>
      <c r="AT59" s="26"/>
    </row>
    <row r="60" spans="1:46" x14ac:dyDescent="0.35">
      <c r="A60" s="28"/>
      <c r="B60" s="28"/>
      <c r="C60" s="28"/>
      <c r="D60" s="43"/>
      <c r="E60" s="44"/>
      <c r="F60" s="44"/>
      <c r="G60" s="44"/>
      <c r="H60" s="44"/>
      <c r="I60" s="44"/>
      <c r="J60" s="44"/>
      <c r="AE60" s="26"/>
      <c r="AF60" s="26"/>
      <c r="AL60" s="26"/>
      <c r="AM60" s="26"/>
      <c r="AN60" s="26"/>
      <c r="AO60" s="26"/>
      <c r="AP60" s="26"/>
      <c r="AQ60" s="26"/>
      <c r="AR60" s="26"/>
      <c r="AS60" s="26"/>
      <c r="AT60" s="26"/>
    </row>
    <row r="61" spans="1:46" x14ac:dyDescent="0.35">
      <c r="A61" s="28"/>
      <c r="B61" s="28"/>
      <c r="C61" s="28"/>
      <c r="D61" s="43"/>
      <c r="E61" s="44"/>
      <c r="F61" s="44"/>
      <c r="G61" s="44"/>
      <c r="H61" s="44"/>
      <c r="I61" s="44"/>
      <c r="J61" s="44"/>
      <c r="AE61" s="26"/>
      <c r="AF61" s="26"/>
      <c r="AL61" s="26"/>
      <c r="AM61" s="26"/>
      <c r="AN61" s="26"/>
      <c r="AO61" s="26"/>
      <c r="AP61" s="26"/>
      <c r="AQ61" s="26"/>
      <c r="AR61" s="26"/>
      <c r="AS61" s="26"/>
      <c r="AT61" s="26"/>
    </row>
    <row r="62" spans="1:46" x14ac:dyDescent="0.35">
      <c r="A62" s="28"/>
      <c r="B62" s="28"/>
      <c r="C62" s="28"/>
      <c r="D62" s="43"/>
      <c r="E62" s="44"/>
      <c r="F62" s="44"/>
      <c r="G62" s="44"/>
      <c r="H62" s="44"/>
      <c r="I62" s="44"/>
      <c r="J62" s="44"/>
      <c r="AE62" s="26"/>
      <c r="AF62" s="26"/>
      <c r="AL62" s="26"/>
      <c r="AM62" s="26"/>
      <c r="AN62" s="26"/>
      <c r="AO62" s="26"/>
      <c r="AP62" s="26"/>
      <c r="AQ62" s="26"/>
      <c r="AR62" s="26"/>
      <c r="AS62" s="26"/>
      <c r="AT62" s="26"/>
    </row>
    <row r="63" spans="1:46" x14ac:dyDescent="0.35">
      <c r="A63" s="28"/>
      <c r="B63" s="28"/>
      <c r="C63" s="28"/>
      <c r="D63" s="43"/>
      <c r="E63" s="44"/>
      <c r="F63" s="44"/>
      <c r="G63" s="44"/>
      <c r="H63" s="44"/>
      <c r="I63" s="44"/>
      <c r="J63" s="44"/>
      <c r="AE63" s="26"/>
      <c r="AF63" s="26"/>
      <c r="AL63" s="26"/>
      <c r="AM63" s="26"/>
      <c r="AN63" s="26"/>
      <c r="AO63" s="26"/>
      <c r="AP63" s="26"/>
      <c r="AQ63" s="26"/>
      <c r="AR63" s="26"/>
      <c r="AS63" s="26"/>
      <c r="AT63" s="26"/>
    </row>
    <row r="64" spans="1:46" x14ac:dyDescent="0.35">
      <c r="A64" s="28"/>
      <c r="B64" s="28"/>
      <c r="C64" s="28"/>
      <c r="D64" s="43"/>
      <c r="E64" s="44"/>
      <c r="F64" s="44"/>
      <c r="G64" s="44"/>
      <c r="H64" s="44"/>
      <c r="I64" s="44"/>
      <c r="J64" s="44"/>
      <c r="AE64" s="26"/>
      <c r="AF64" s="26"/>
      <c r="AL64" s="26"/>
      <c r="AM64" s="26"/>
      <c r="AN64" s="26"/>
      <c r="AO64" s="26"/>
      <c r="AP64" s="26"/>
      <c r="AQ64" s="26"/>
      <c r="AR64" s="26"/>
      <c r="AS64" s="26"/>
      <c r="AT64" s="26"/>
    </row>
    <row r="65" spans="1:46" x14ac:dyDescent="0.35">
      <c r="A65" s="28"/>
      <c r="B65" s="28"/>
      <c r="C65" s="28"/>
      <c r="D65" s="43"/>
      <c r="E65" s="44"/>
      <c r="F65" s="44"/>
      <c r="G65" s="44"/>
      <c r="H65" s="44"/>
      <c r="I65" s="44"/>
      <c r="J65" s="44"/>
      <c r="AE65" s="26"/>
      <c r="AF65" s="26"/>
      <c r="AL65" s="26"/>
      <c r="AM65" s="26"/>
      <c r="AN65" s="26"/>
      <c r="AO65" s="26"/>
      <c r="AP65" s="26"/>
      <c r="AQ65" s="26"/>
      <c r="AR65" s="26"/>
      <c r="AS65" s="26"/>
      <c r="AT65" s="26"/>
    </row>
    <row r="66" spans="1:46" x14ac:dyDescent="0.35">
      <c r="A66" s="28"/>
      <c r="B66" s="28"/>
      <c r="C66" s="28"/>
      <c r="D66" s="43"/>
      <c r="E66" s="44"/>
      <c r="F66" s="44"/>
      <c r="G66" s="44"/>
      <c r="H66" s="44"/>
      <c r="I66" s="44"/>
      <c r="J66" s="44"/>
      <c r="AE66" s="26"/>
      <c r="AF66" s="26"/>
      <c r="AL66" s="26"/>
      <c r="AM66" s="26"/>
      <c r="AN66" s="26"/>
      <c r="AO66" s="26"/>
      <c r="AP66" s="26"/>
      <c r="AQ66" s="26"/>
      <c r="AR66" s="26"/>
      <c r="AS66" s="26"/>
      <c r="AT66" s="26"/>
    </row>
    <row r="67" spans="1:46" x14ac:dyDescent="0.35">
      <c r="A67" s="28"/>
      <c r="B67" s="28"/>
      <c r="C67" s="28"/>
      <c r="AF67" s="26"/>
      <c r="AL67" s="26"/>
      <c r="AM67" s="26"/>
      <c r="AN67" s="26"/>
      <c r="AO67" s="26"/>
      <c r="AP67" s="26"/>
      <c r="AQ67" s="26"/>
      <c r="AR67" s="26"/>
      <c r="AS67" s="26"/>
      <c r="AT67" s="26"/>
    </row>
    <row r="68" spans="1:46" x14ac:dyDescent="0.35">
      <c r="A68" s="28"/>
      <c r="B68" s="28"/>
      <c r="C68" s="28"/>
      <c r="AF68" s="26"/>
      <c r="AL68" s="26"/>
      <c r="AM68" s="26"/>
      <c r="AN68" s="26"/>
      <c r="AO68" s="26"/>
      <c r="AP68" s="26"/>
      <c r="AQ68" s="26"/>
      <c r="AR68" s="26"/>
      <c r="AS68" s="26"/>
      <c r="AT68" s="26"/>
    </row>
    <row r="69" spans="1:46" x14ac:dyDescent="0.35">
      <c r="A69" s="28"/>
      <c r="B69" s="28"/>
      <c r="C69" s="28"/>
      <c r="D69" s="45"/>
      <c r="E69" s="9"/>
      <c r="F69" s="9"/>
      <c r="G69" s="9"/>
      <c r="H69" s="9"/>
      <c r="I69" s="9"/>
      <c r="J69" s="9"/>
      <c r="K69" s="26"/>
      <c r="L69" s="26"/>
      <c r="M69" s="26"/>
      <c r="N69" s="26"/>
      <c r="O69" s="26"/>
      <c r="P69" s="26"/>
      <c r="Q69" s="26"/>
      <c r="R69" s="26"/>
      <c r="S69" s="26"/>
      <c r="T69" s="26"/>
      <c r="U69" s="26"/>
      <c r="V69" s="26"/>
      <c r="W69" s="26"/>
      <c r="X69" s="26"/>
      <c r="Y69" s="26"/>
      <c r="Z69" s="26"/>
      <c r="AA69" s="26"/>
      <c r="AB69" s="26"/>
      <c r="AC69" s="26"/>
      <c r="AD69" s="26"/>
      <c r="AE69" s="26"/>
      <c r="AF69" s="26"/>
      <c r="AL69" s="26"/>
      <c r="AM69" s="26"/>
      <c r="AN69" s="26"/>
      <c r="AO69" s="26"/>
      <c r="AP69" s="26"/>
      <c r="AQ69" s="26"/>
      <c r="AR69" s="26"/>
      <c r="AS69" s="26"/>
      <c r="AT69" s="26"/>
    </row>
    <row r="70" spans="1:46" x14ac:dyDescent="0.35">
      <c r="A70" s="28"/>
      <c r="B70" s="28"/>
      <c r="C70" s="28"/>
      <c r="D70" s="45"/>
      <c r="E70" s="9"/>
      <c r="F70" s="9"/>
      <c r="G70" s="9"/>
      <c r="H70" s="9"/>
      <c r="I70" s="9"/>
      <c r="J70" s="9"/>
      <c r="K70" s="26"/>
      <c r="L70" s="26"/>
      <c r="M70" s="26"/>
      <c r="N70" s="26"/>
      <c r="O70" s="26"/>
      <c r="P70" s="26"/>
      <c r="Q70" s="26"/>
      <c r="R70" s="26"/>
      <c r="S70" s="26"/>
      <c r="T70" s="26"/>
      <c r="U70" s="26"/>
      <c r="V70" s="26"/>
      <c r="W70" s="26"/>
      <c r="X70" s="26"/>
      <c r="Y70" s="26"/>
      <c r="Z70" s="26"/>
      <c r="AA70" s="26"/>
      <c r="AB70" s="26"/>
      <c r="AC70" s="26"/>
      <c r="AD70" s="26"/>
      <c r="AE70" s="26"/>
      <c r="AF70" s="26"/>
      <c r="AG70" s="26"/>
      <c r="AH70" s="26"/>
      <c r="AI70" s="26"/>
      <c r="AJ70" s="26"/>
      <c r="AK70" s="26"/>
      <c r="AL70" s="26"/>
      <c r="AM70" s="26"/>
      <c r="AN70" s="26"/>
      <c r="AO70" s="26"/>
      <c r="AP70" s="26"/>
      <c r="AQ70" s="26"/>
      <c r="AR70" s="26"/>
      <c r="AS70" s="26"/>
      <c r="AT70" s="26"/>
    </row>
    <row r="71" spans="1:46" x14ac:dyDescent="0.35">
      <c r="A71" s="28"/>
      <c r="B71" s="28"/>
      <c r="C71" s="28"/>
      <c r="D71" s="45"/>
      <c r="E71" s="9"/>
      <c r="F71" s="9"/>
      <c r="G71" s="9"/>
      <c r="H71" s="9"/>
      <c r="I71" s="9"/>
      <c r="J71" s="9"/>
      <c r="K71" s="26"/>
      <c r="L71" s="26"/>
      <c r="M71" s="26"/>
      <c r="N71" s="26"/>
      <c r="O71" s="26"/>
      <c r="P71" s="26"/>
      <c r="Q71" s="26"/>
      <c r="R71" s="26"/>
      <c r="S71" s="26"/>
      <c r="T71" s="26"/>
      <c r="U71" s="26"/>
      <c r="V71" s="26"/>
      <c r="W71" s="26"/>
      <c r="X71" s="26"/>
      <c r="Y71" s="26"/>
      <c r="Z71" s="26"/>
      <c r="AA71" s="26"/>
      <c r="AB71" s="26"/>
      <c r="AC71" s="26"/>
      <c r="AD71" s="26"/>
      <c r="AE71" s="26"/>
      <c r="AF71" s="26"/>
      <c r="AG71" s="26"/>
      <c r="AH71" s="26"/>
      <c r="AI71" s="26"/>
      <c r="AJ71" s="26"/>
      <c r="AK71" s="26"/>
      <c r="AL71" s="26"/>
      <c r="AM71" s="26"/>
      <c r="AN71" s="26"/>
      <c r="AO71" s="26"/>
      <c r="AP71" s="26"/>
      <c r="AQ71" s="26"/>
      <c r="AR71" s="26"/>
      <c r="AS71" s="26"/>
      <c r="AT71" s="26"/>
    </row>
    <row r="72" spans="1:46" x14ac:dyDescent="0.35">
      <c r="A72" s="28"/>
      <c r="B72" s="28"/>
      <c r="C72" s="28"/>
      <c r="D72" s="17"/>
      <c r="E72" s="3"/>
      <c r="F72" s="3"/>
      <c r="G72" s="3"/>
      <c r="H72" s="3"/>
      <c r="I72" s="3"/>
      <c r="J72" s="3"/>
      <c r="K72" s="26"/>
      <c r="L72" s="26"/>
      <c r="M72" s="26"/>
      <c r="N72" s="26"/>
      <c r="O72" s="26"/>
      <c r="P72" s="26"/>
      <c r="Q72" s="26"/>
      <c r="R72" s="26"/>
      <c r="S72" s="26"/>
      <c r="T72" s="26"/>
      <c r="U72" s="26"/>
      <c r="V72" s="26"/>
      <c r="W72" s="26"/>
      <c r="X72" s="26"/>
      <c r="Y72" s="26"/>
      <c r="Z72" s="26"/>
      <c r="AA72" s="26"/>
      <c r="AB72" s="26"/>
      <c r="AC72" s="26"/>
      <c r="AD72" s="26"/>
      <c r="AE72" s="26"/>
      <c r="AF72" s="26"/>
      <c r="AG72" s="26"/>
      <c r="AH72" s="26"/>
      <c r="AI72" s="26"/>
      <c r="AK72" s="46"/>
      <c r="AL72" s="47"/>
    </row>
    <row r="73" spans="1:46" x14ac:dyDescent="0.35">
      <c r="A73" s="28"/>
      <c r="B73" s="28"/>
      <c r="C73" s="28"/>
      <c r="F73" s="48"/>
      <c r="K73" s="26"/>
      <c r="L73" s="26"/>
      <c r="M73" s="26"/>
      <c r="N73" s="26"/>
      <c r="O73" s="26"/>
      <c r="P73" s="26"/>
      <c r="Q73" s="26"/>
      <c r="R73" s="26"/>
      <c r="S73" s="26"/>
      <c r="T73" s="26"/>
      <c r="U73" s="26"/>
      <c r="V73" s="26"/>
      <c r="W73" s="26"/>
      <c r="X73" s="26"/>
      <c r="Y73" s="26"/>
      <c r="Z73" s="26"/>
      <c r="AA73" s="26"/>
      <c r="AB73" s="26"/>
      <c r="AC73" s="26"/>
      <c r="AD73" s="26"/>
      <c r="AE73" s="26"/>
      <c r="AF73" s="26"/>
      <c r="AG73" s="26"/>
      <c r="AH73" s="26"/>
      <c r="AI73" s="26"/>
      <c r="AK73" s="46"/>
      <c r="AL73" s="47"/>
    </row>
    <row r="74" spans="1:46" x14ac:dyDescent="0.35">
      <c r="A74" s="28"/>
      <c r="B74" s="28"/>
      <c r="C74" s="28"/>
      <c r="D74" s="49"/>
      <c r="K74" s="49"/>
      <c r="L74" s="49"/>
      <c r="M74" s="49"/>
      <c r="N74" s="49"/>
      <c r="O74" s="49"/>
      <c r="P74" s="49"/>
      <c r="Q74" s="49"/>
      <c r="R74" s="49"/>
      <c r="S74" s="49"/>
      <c r="T74" s="49"/>
      <c r="U74" s="49"/>
      <c r="V74" s="49"/>
      <c r="W74" s="49"/>
      <c r="X74" s="49"/>
      <c r="Y74" s="49"/>
      <c r="Z74" s="49"/>
      <c r="AA74" s="49"/>
      <c r="AB74" s="49"/>
      <c r="AC74" s="49"/>
      <c r="AD74" s="49"/>
      <c r="AE74" s="49"/>
      <c r="AF74" s="49"/>
      <c r="AG74" s="49"/>
      <c r="AH74" s="49"/>
      <c r="AI74" s="49"/>
      <c r="AJ74" s="49"/>
      <c r="AK74" s="49"/>
      <c r="AL74" s="49"/>
      <c r="AM74" s="49"/>
    </row>
    <row r="75" spans="1:46" x14ac:dyDescent="0.35">
      <c r="A75" s="28"/>
      <c r="B75" s="28"/>
      <c r="C75" s="28"/>
      <c r="D75" s="2"/>
      <c r="E75" s="49"/>
      <c r="F75" s="49"/>
      <c r="H75" s="49"/>
      <c r="I75" s="49"/>
      <c r="J75" s="49"/>
      <c r="K75" s="2"/>
      <c r="L75" s="2"/>
      <c r="M75" s="2"/>
      <c r="N75" s="2"/>
      <c r="O75" s="2"/>
      <c r="P75" s="2"/>
      <c r="Q75" s="2"/>
      <c r="R75" s="2"/>
      <c r="S75" s="2"/>
      <c r="T75" s="2"/>
      <c r="U75" s="2"/>
      <c r="V75" s="2"/>
      <c r="W75" s="2"/>
      <c r="X75" s="2"/>
      <c r="Y75" s="2"/>
      <c r="Z75" s="2"/>
      <c r="AA75" s="2"/>
      <c r="AB75" s="2"/>
      <c r="AC75" s="2"/>
      <c r="AD75" s="2"/>
      <c r="AE75" s="50"/>
      <c r="AF75" s="50"/>
      <c r="AG75" s="51"/>
      <c r="AH75" s="2"/>
      <c r="AI75" s="49"/>
      <c r="AJ75" s="49"/>
      <c r="AK75" s="49"/>
      <c r="AL75" s="49"/>
      <c r="AM75" s="49"/>
    </row>
    <row r="76" spans="1:46" x14ac:dyDescent="0.35">
      <c r="A76" s="28"/>
      <c r="B76" s="28"/>
      <c r="C76" s="28"/>
      <c r="D76" s="28"/>
      <c r="E76" s="28"/>
      <c r="F76" s="26"/>
      <c r="G76" s="26"/>
      <c r="H76" s="26"/>
      <c r="I76" s="26"/>
      <c r="J76" s="26"/>
      <c r="K76" s="26"/>
      <c r="L76" s="26"/>
      <c r="M76" s="26"/>
      <c r="N76" s="26"/>
      <c r="O76" s="26"/>
      <c r="P76" s="26"/>
      <c r="Q76" s="26"/>
      <c r="R76" s="26"/>
      <c r="S76" s="26"/>
      <c r="T76" s="26"/>
      <c r="U76" s="26"/>
      <c r="V76" s="26"/>
      <c r="W76" s="26"/>
      <c r="X76" s="26"/>
      <c r="Y76" s="26"/>
      <c r="Z76" s="26"/>
      <c r="AA76" s="26"/>
      <c r="AB76" s="26"/>
      <c r="AC76" s="26"/>
      <c r="AD76" s="26"/>
      <c r="AE76" s="52"/>
      <c r="AF76" s="52"/>
      <c r="AG76" s="26"/>
      <c r="AH76" s="26"/>
      <c r="AI76" s="26"/>
    </row>
  </sheetData>
  <sheetProtection algorithmName="SHA-512" hashValue="VXDIRBwCU2hCnb1m154p5DLprkQyDlIwYlABYzvmE53EMjaAs+384zTLDccX13X2g9SGBq4DXFvNTFbAn3e7ew==" saltValue="8LHWnBvEmdppSRWeTKbRGA==" spinCount="100000" sheet="1" formatCells="0" formatColumns="0" formatRows="0" insertColumns="0" insertRows="0" insertHyperlinks="0" deleteColumns="0" deleteRows="0" sort="0" autoFilter="0" pivotTables="0"/>
  <mergeCells count="22">
    <mergeCell ref="B37:C37"/>
    <mergeCell ref="D37:J37"/>
    <mergeCell ref="B34:C34"/>
    <mergeCell ref="D34:J34"/>
    <mergeCell ref="B35:C35"/>
    <mergeCell ref="D35:J35"/>
    <mergeCell ref="B36:C36"/>
    <mergeCell ref="D36:J36"/>
    <mergeCell ref="B33:C33"/>
    <mergeCell ref="D33:J33"/>
    <mergeCell ref="C6:G6"/>
    <mergeCell ref="C7:G7"/>
    <mergeCell ref="B11:D11"/>
    <mergeCell ref="B12:B16"/>
    <mergeCell ref="C12:C16"/>
    <mergeCell ref="B17:B21"/>
    <mergeCell ref="C17:C21"/>
    <mergeCell ref="B22:D22"/>
    <mergeCell ref="E22:J22"/>
    <mergeCell ref="B25:B29"/>
    <mergeCell ref="C25:C29"/>
    <mergeCell ref="D32:J32"/>
  </mergeCells>
  <conditionalFormatting sqref="E17:J21">
    <cfRule type="cellIs" dxfId="0" priority="1" stopIfTrue="1" operator="between">
      <formula>$AF$8</formula>
      <formula>$AF$9</formula>
    </cfRule>
  </conditionalFormatting>
  <dataValidations count="1">
    <dataValidation type="list" allowBlank="1" showInputMessage="1" showErrorMessage="1" sqref="G65179 H10 WWI982691 WMM982691 WCQ982691 VSU982691 VIY982691 UZC982691 UPG982691 UFK982691 TVO982691 TLS982691 TBW982691 SSA982691 SIE982691 RYI982691 ROM982691 REQ982691 QUU982691 QKY982691 QBC982691 PRG982691 PHK982691 OXO982691 ONS982691 ODW982691 NUA982691 NKE982691 NAI982691 MQM982691 MGQ982691 LWU982691 LMY982691 LDC982691 KTG982691 KJK982691 JZO982691 JPS982691 JFW982691 IWA982691 IME982691 ICI982691 HSM982691 HIQ982691 GYU982691 GOY982691 GFC982691 FVG982691 FLK982691 FBO982691 ERS982691 EHW982691 DYA982691 DOE982691 DEI982691 CUM982691 CKQ982691 CAU982691 BQY982691 BHC982691 AXG982691 ANK982691 ADO982691 TS982691 JW982691 G982683 WWI917155 WMM917155 WCQ917155 VSU917155 VIY917155 UZC917155 UPG917155 UFK917155 TVO917155 TLS917155 TBW917155 SSA917155 SIE917155 RYI917155 ROM917155 REQ917155 QUU917155 QKY917155 QBC917155 PRG917155 PHK917155 OXO917155 ONS917155 ODW917155 NUA917155 NKE917155 NAI917155 MQM917155 MGQ917155 LWU917155 LMY917155 LDC917155 KTG917155 KJK917155 JZO917155 JPS917155 JFW917155 IWA917155 IME917155 ICI917155 HSM917155 HIQ917155 GYU917155 GOY917155 GFC917155 FVG917155 FLK917155 FBO917155 ERS917155 EHW917155 DYA917155 DOE917155 DEI917155 CUM917155 CKQ917155 CAU917155 BQY917155 BHC917155 AXG917155 ANK917155 ADO917155 TS917155 JW917155 G917147 WWI851619 WMM851619 WCQ851619 VSU851619 VIY851619 UZC851619 UPG851619 UFK851619 TVO851619 TLS851619 TBW851619 SSA851619 SIE851619 RYI851619 ROM851619 REQ851619 QUU851619 QKY851619 QBC851619 PRG851619 PHK851619 OXO851619 ONS851619 ODW851619 NUA851619 NKE851619 NAI851619 MQM851619 MGQ851619 LWU851619 LMY851619 LDC851619 KTG851619 KJK851619 JZO851619 JPS851619 JFW851619 IWA851619 IME851619 ICI851619 HSM851619 HIQ851619 GYU851619 GOY851619 GFC851619 FVG851619 FLK851619 FBO851619 ERS851619 EHW851619 DYA851619 DOE851619 DEI851619 CUM851619 CKQ851619 CAU851619 BQY851619 BHC851619 AXG851619 ANK851619 ADO851619 TS851619 JW851619 G851611 WWI786083 WMM786083 WCQ786083 VSU786083 VIY786083 UZC786083 UPG786083 UFK786083 TVO786083 TLS786083 TBW786083 SSA786083 SIE786083 RYI786083 ROM786083 REQ786083 QUU786083 QKY786083 QBC786083 PRG786083 PHK786083 OXO786083 ONS786083 ODW786083 NUA786083 NKE786083 NAI786083 MQM786083 MGQ786083 LWU786083 LMY786083 LDC786083 KTG786083 KJK786083 JZO786083 JPS786083 JFW786083 IWA786083 IME786083 ICI786083 HSM786083 HIQ786083 GYU786083 GOY786083 GFC786083 FVG786083 FLK786083 FBO786083 ERS786083 EHW786083 DYA786083 DOE786083 DEI786083 CUM786083 CKQ786083 CAU786083 BQY786083 BHC786083 AXG786083 ANK786083 ADO786083 TS786083 JW786083 G786075 WWI720547 WMM720547 WCQ720547 VSU720547 VIY720547 UZC720547 UPG720547 UFK720547 TVO720547 TLS720547 TBW720547 SSA720547 SIE720547 RYI720547 ROM720547 REQ720547 QUU720547 QKY720547 QBC720547 PRG720547 PHK720547 OXO720547 ONS720547 ODW720547 NUA720547 NKE720547 NAI720547 MQM720547 MGQ720547 LWU720547 LMY720547 LDC720547 KTG720547 KJK720547 JZO720547 JPS720547 JFW720547 IWA720547 IME720547 ICI720547 HSM720547 HIQ720547 GYU720547 GOY720547 GFC720547 FVG720547 FLK720547 FBO720547 ERS720547 EHW720547 DYA720547 DOE720547 DEI720547 CUM720547 CKQ720547 CAU720547 BQY720547 BHC720547 AXG720547 ANK720547 ADO720547 TS720547 JW720547 G720539 WWI655011 WMM655011 WCQ655011 VSU655011 VIY655011 UZC655011 UPG655011 UFK655011 TVO655011 TLS655011 TBW655011 SSA655011 SIE655011 RYI655011 ROM655011 REQ655011 QUU655011 QKY655011 QBC655011 PRG655011 PHK655011 OXO655011 ONS655011 ODW655011 NUA655011 NKE655011 NAI655011 MQM655011 MGQ655011 LWU655011 LMY655011 LDC655011 KTG655011 KJK655011 JZO655011 JPS655011 JFW655011 IWA655011 IME655011 ICI655011 HSM655011 HIQ655011 GYU655011 GOY655011 GFC655011 FVG655011 FLK655011 FBO655011 ERS655011 EHW655011 DYA655011 DOE655011 DEI655011 CUM655011 CKQ655011 CAU655011 BQY655011 BHC655011 AXG655011 ANK655011 ADO655011 TS655011 JW655011 G655003 WWI589475 WMM589475 WCQ589475 VSU589475 VIY589475 UZC589475 UPG589475 UFK589475 TVO589475 TLS589475 TBW589475 SSA589475 SIE589475 RYI589475 ROM589475 REQ589475 QUU589475 QKY589475 QBC589475 PRG589475 PHK589475 OXO589475 ONS589475 ODW589475 NUA589475 NKE589475 NAI589475 MQM589475 MGQ589475 LWU589475 LMY589475 LDC589475 KTG589475 KJK589475 JZO589475 JPS589475 JFW589475 IWA589475 IME589475 ICI589475 HSM589475 HIQ589475 GYU589475 GOY589475 GFC589475 FVG589475 FLK589475 FBO589475 ERS589475 EHW589475 DYA589475 DOE589475 DEI589475 CUM589475 CKQ589475 CAU589475 BQY589475 BHC589475 AXG589475 ANK589475 ADO589475 TS589475 JW589475 G589467 WWI523939 WMM523939 WCQ523939 VSU523939 VIY523939 UZC523939 UPG523939 UFK523939 TVO523939 TLS523939 TBW523939 SSA523939 SIE523939 RYI523939 ROM523939 REQ523939 QUU523939 QKY523939 QBC523939 PRG523939 PHK523939 OXO523939 ONS523939 ODW523939 NUA523939 NKE523939 NAI523939 MQM523939 MGQ523939 LWU523939 LMY523939 LDC523939 KTG523939 KJK523939 JZO523939 JPS523939 JFW523939 IWA523939 IME523939 ICI523939 HSM523939 HIQ523939 GYU523939 GOY523939 GFC523939 FVG523939 FLK523939 FBO523939 ERS523939 EHW523939 DYA523939 DOE523939 DEI523939 CUM523939 CKQ523939 CAU523939 BQY523939 BHC523939 AXG523939 ANK523939 ADO523939 TS523939 JW523939 G523931 WWI458403 WMM458403 WCQ458403 VSU458403 VIY458403 UZC458403 UPG458403 UFK458403 TVO458403 TLS458403 TBW458403 SSA458403 SIE458403 RYI458403 ROM458403 REQ458403 QUU458403 QKY458403 QBC458403 PRG458403 PHK458403 OXO458403 ONS458403 ODW458403 NUA458403 NKE458403 NAI458403 MQM458403 MGQ458403 LWU458403 LMY458403 LDC458403 KTG458403 KJK458403 JZO458403 JPS458403 JFW458403 IWA458403 IME458403 ICI458403 HSM458403 HIQ458403 GYU458403 GOY458403 GFC458403 FVG458403 FLK458403 FBO458403 ERS458403 EHW458403 DYA458403 DOE458403 DEI458403 CUM458403 CKQ458403 CAU458403 BQY458403 BHC458403 AXG458403 ANK458403 ADO458403 TS458403 JW458403 G458395 WWI392867 WMM392867 WCQ392867 VSU392867 VIY392867 UZC392867 UPG392867 UFK392867 TVO392867 TLS392867 TBW392867 SSA392867 SIE392867 RYI392867 ROM392867 REQ392867 QUU392867 QKY392867 QBC392867 PRG392867 PHK392867 OXO392867 ONS392867 ODW392867 NUA392867 NKE392867 NAI392867 MQM392867 MGQ392867 LWU392867 LMY392867 LDC392867 KTG392867 KJK392867 JZO392867 JPS392867 JFW392867 IWA392867 IME392867 ICI392867 HSM392867 HIQ392867 GYU392867 GOY392867 GFC392867 FVG392867 FLK392867 FBO392867 ERS392867 EHW392867 DYA392867 DOE392867 DEI392867 CUM392867 CKQ392867 CAU392867 BQY392867 BHC392867 AXG392867 ANK392867 ADO392867 TS392867 JW392867 G392859 WWI327331 WMM327331 WCQ327331 VSU327331 VIY327331 UZC327331 UPG327331 UFK327331 TVO327331 TLS327331 TBW327331 SSA327331 SIE327331 RYI327331 ROM327331 REQ327331 QUU327331 QKY327331 QBC327331 PRG327331 PHK327331 OXO327331 ONS327331 ODW327331 NUA327331 NKE327331 NAI327331 MQM327331 MGQ327331 LWU327331 LMY327331 LDC327331 KTG327331 KJK327331 JZO327331 JPS327331 JFW327331 IWA327331 IME327331 ICI327331 HSM327331 HIQ327331 GYU327331 GOY327331 GFC327331 FVG327331 FLK327331 FBO327331 ERS327331 EHW327331 DYA327331 DOE327331 DEI327331 CUM327331 CKQ327331 CAU327331 BQY327331 BHC327331 AXG327331 ANK327331 ADO327331 TS327331 JW327331 G327323 WWI261795 WMM261795 WCQ261795 VSU261795 VIY261795 UZC261795 UPG261795 UFK261795 TVO261795 TLS261795 TBW261795 SSA261795 SIE261795 RYI261795 ROM261795 REQ261795 QUU261795 QKY261795 QBC261795 PRG261795 PHK261795 OXO261795 ONS261795 ODW261795 NUA261795 NKE261795 NAI261795 MQM261795 MGQ261795 LWU261795 LMY261795 LDC261795 KTG261795 KJK261795 JZO261795 JPS261795 JFW261795 IWA261795 IME261795 ICI261795 HSM261795 HIQ261795 GYU261795 GOY261795 GFC261795 FVG261795 FLK261795 FBO261795 ERS261795 EHW261795 DYA261795 DOE261795 DEI261795 CUM261795 CKQ261795 CAU261795 BQY261795 BHC261795 AXG261795 ANK261795 ADO261795 TS261795 JW261795 G261787 WWI196259 WMM196259 WCQ196259 VSU196259 VIY196259 UZC196259 UPG196259 UFK196259 TVO196259 TLS196259 TBW196259 SSA196259 SIE196259 RYI196259 ROM196259 REQ196259 QUU196259 QKY196259 QBC196259 PRG196259 PHK196259 OXO196259 ONS196259 ODW196259 NUA196259 NKE196259 NAI196259 MQM196259 MGQ196259 LWU196259 LMY196259 LDC196259 KTG196259 KJK196259 JZO196259 JPS196259 JFW196259 IWA196259 IME196259 ICI196259 HSM196259 HIQ196259 GYU196259 GOY196259 GFC196259 FVG196259 FLK196259 FBO196259 ERS196259 EHW196259 DYA196259 DOE196259 DEI196259 CUM196259 CKQ196259 CAU196259 BQY196259 BHC196259 AXG196259 ANK196259 ADO196259 TS196259 JW196259 G196251 WWI130723 WMM130723 WCQ130723 VSU130723 VIY130723 UZC130723 UPG130723 UFK130723 TVO130723 TLS130723 TBW130723 SSA130723 SIE130723 RYI130723 ROM130723 REQ130723 QUU130723 QKY130723 QBC130723 PRG130723 PHK130723 OXO130723 ONS130723 ODW130723 NUA130723 NKE130723 NAI130723 MQM130723 MGQ130723 LWU130723 LMY130723 LDC130723 KTG130723 KJK130723 JZO130723 JPS130723 JFW130723 IWA130723 IME130723 ICI130723 HSM130723 HIQ130723 GYU130723 GOY130723 GFC130723 FVG130723 FLK130723 FBO130723 ERS130723 EHW130723 DYA130723 DOE130723 DEI130723 CUM130723 CKQ130723 CAU130723 BQY130723 BHC130723 AXG130723 ANK130723 ADO130723 TS130723 JW130723 G130715 WWI65187 WMM65187 WCQ65187 VSU65187 VIY65187 UZC65187 UPG65187 UFK65187 TVO65187 TLS65187 TBW65187 SSA65187 SIE65187 RYI65187 ROM65187 REQ65187 QUU65187 QKY65187 QBC65187 PRG65187 PHK65187 OXO65187 ONS65187 ODW65187 NUA65187 NKE65187 NAI65187 MQM65187 MGQ65187 LWU65187 LMY65187 LDC65187 KTG65187 KJK65187 JZO65187 JPS65187 JFW65187 IWA65187 IME65187 ICI65187 HSM65187 HIQ65187 GYU65187 GOY65187 GFC65187 FVG65187 FLK65187 FBO65187 ERS65187 EHW65187 DYA65187 DOE65187 DEI65187 CUM65187 CKQ65187 CAU65187 BQY65187 BHC65187 AXG65187 ANK65187 ADO65187 TS65187 JW65187 WMN10 WWH8:WWH9 WWJ10 JV8:JV9 JX10 TR8:TR9 TT10 ADN8:ADN9 ADP10 ANJ8:ANJ9 ANL10 AXF8:AXF9 AXH10 BHB8:BHB9 BHD10 BQX8:BQX9 BQZ10 CAT8:CAT9 CAV10 CKP8:CKP9 CKR10 CUL8:CUL9 CUN10 DEH8:DEH9 DEJ10 DOD8:DOD9 DOF10 DXZ8:DXZ9 DYB10 EHV8:EHV9 EHX10 ERR8:ERR9 ERT10 FBN8:FBN9 FBP10 FLJ8:FLJ9 FLL10 FVF8:FVF9 FVH10 GFB8:GFB9 GFD10 GOX8:GOX9 GOZ10 GYT8:GYT9 GYV10 HIP8:HIP9 HIR10 HSL8:HSL9 HSN10 ICH8:ICH9 ICJ10 IMD8:IMD9 IMF10 IVZ8:IVZ9 IWB10 JFV8:JFV9 JFX10 JPR8:JPR9 JPT10 JZN8:JZN9 JZP10 KJJ8:KJJ9 KJL10 KTF8:KTF9 KTH10 LDB8:LDB9 LDD10 LMX8:LMX9 LMZ10 LWT8:LWT9 LWV10 MGP8:MGP9 MGR10 MQL8:MQL9 MQN10 NAH8:NAH9 NAJ10 NKD8:NKD9 NKF10 NTZ8:NTZ9 NUB10 ODV8:ODV9 ODX10 ONR8:ONR9 ONT10 OXN8:OXN9 OXP10 PHJ8:PHJ9 PHL10 PRF8:PRF9 PRH10 QBB8:QBB9 QBD10 QKX8:QKX9 QKZ10 QUT8:QUT9 QUV10 REP8:REP9 RER10 ROL8:ROL9 RON10 RYH8:RYH9 RYJ10 SID8:SID9 SIF10 SRZ8:SRZ9 SSB10 TBV8:TBV9 TBX10 TLR8:TLR9 TLT10 TVN8:TVN9 TVP10 UFJ8:UFJ9 UFL10 UPF8:UPF9 UPH10 UZB8:UZB9 UZD10 VIX8:VIX9 VIZ10 VST8:VST9 VSV10 WCP8:WCP9 WCR10 WML8:WML9" xr:uid="{D31E56DD-8874-48C1-A37B-B3FA7FC67F9F}">
      <formula1>#REF!</formula1>
    </dataValidation>
  </dataValidations>
  <printOptions horizontalCentered="1"/>
  <pageMargins left="0.78740157480314965" right="0.59055118110236227" top="0.55118110236220474" bottom="0.55118110236220474" header="0" footer="0"/>
  <pageSetup scale="76"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FH4-H Select</vt:lpstr>
      <vt:lpstr>'FH4-H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Pardavimai</cp:lastModifiedBy>
  <cp:lastPrinted>2026-01-10T19:58:20Z</cp:lastPrinted>
  <dcterms:created xsi:type="dcterms:W3CDTF">2026-01-10T19:36:55Z</dcterms:created>
  <dcterms:modified xsi:type="dcterms:W3CDTF">2026-02-03T06:41:55Z</dcterms:modified>
</cp:coreProperties>
</file>