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202300"/>
  <mc:AlternateContent xmlns:mc="http://schemas.openxmlformats.org/markup-compatibility/2006">
    <mc:Choice Requires="x15">
      <x15ac:absPath xmlns:x15ac="http://schemas.microsoft.com/office/spreadsheetml/2010/11/ac" url="https://d.docs.live.net/5f3ca257ae7b43be/Desktop/FCH^J FCHV/"/>
    </mc:Choice>
  </mc:AlternateContent>
  <xr:revisionPtr revIDLastSave="1" documentId="8_{BAC0ABB3-F1F8-400D-9B90-53D5DEB6289A}" xr6:coauthVersionLast="47" xr6:coauthVersionMax="47" xr10:uidLastSave="{E77E94BE-63C9-4C97-A8A9-18B3CF6E32A8}"/>
  <bookViews>
    <workbookView xWindow="-108" yWindow="-108" windowWidth="23256" windowHeight="12456" xr2:uid="{9311EA43-9E70-4B46-954D-77AF6E2B69A4}"/>
  </bookViews>
  <sheets>
    <sheet name="FCH select LT" sheetId="1" r:id="rId1"/>
  </sheets>
  <definedNames>
    <definedName name="_xlnm.Print_Area" localSheetId="0">'FCH select LT'!$B$2:$X$25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27" i="1" l="1"/>
  <c r="K27" i="1"/>
  <c r="J27" i="1"/>
  <c r="I27" i="1"/>
  <c r="H27" i="1"/>
  <c r="G27" i="1"/>
  <c r="F22" i="1"/>
  <c r="L22" i="1" s="1"/>
  <c r="E22" i="1"/>
  <c r="K22" i="1" s="1"/>
  <c r="R21" i="1"/>
  <c r="X21" i="1" s="1"/>
  <c r="Q21" i="1"/>
  <c r="W21" i="1" s="1"/>
  <c r="P21" i="1"/>
  <c r="V21" i="1" s="1"/>
  <c r="O21" i="1"/>
  <c r="S21" i="1" s="1"/>
  <c r="F21" i="1"/>
  <c r="L21" i="1" s="1"/>
  <c r="E21" i="1"/>
  <c r="K21" i="1" s="1"/>
  <c r="D21" i="1"/>
  <c r="J21" i="1" s="1"/>
  <c r="C21" i="1"/>
  <c r="I21" i="1" s="1"/>
  <c r="W20" i="1"/>
  <c r="Q20" i="1"/>
  <c r="P20" i="1"/>
  <c r="O20" i="1"/>
  <c r="U20" i="1" s="1"/>
  <c r="C20" i="1"/>
  <c r="G20" i="1" s="1"/>
  <c r="F19" i="1"/>
  <c r="L19" i="1" s="1"/>
  <c r="E19" i="1"/>
  <c r="K19" i="1" s="1"/>
  <c r="R18" i="1"/>
  <c r="X18" i="1" s="1"/>
  <c r="Q18" i="1"/>
  <c r="W18" i="1" s="1"/>
  <c r="P18" i="1"/>
  <c r="T18" i="1" s="1"/>
  <c r="O18" i="1"/>
  <c r="U18" i="1" s="1"/>
  <c r="F18" i="1"/>
  <c r="L18" i="1" s="1"/>
  <c r="E18" i="1"/>
  <c r="K18" i="1" s="1"/>
  <c r="D18" i="1"/>
  <c r="J18" i="1" s="1"/>
  <c r="C18" i="1"/>
  <c r="I18" i="1" s="1"/>
  <c r="Y9" i="1"/>
  <c r="Y8" i="1"/>
  <c r="X5" i="1"/>
  <c r="R22" i="1" s="1"/>
  <c r="X22" i="1" s="1"/>
  <c r="V20" i="1" l="1"/>
  <c r="S18" i="1"/>
  <c r="T21" i="1"/>
  <c r="U21" i="1"/>
  <c r="G18" i="1"/>
  <c r="G21" i="1"/>
  <c r="H18" i="1"/>
  <c r="V18" i="1"/>
  <c r="D20" i="1"/>
  <c r="R20" i="1"/>
  <c r="X20" i="1" s="1"/>
  <c r="H21" i="1"/>
  <c r="O19" i="1"/>
  <c r="E20" i="1"/>
  <c r="S20" i="1"/>
  <c r="O22" i="1"/>
  <c r="P19" i="1"/>
  <c r="F20" i="1"/>
  <c r="L20" i="1" s="1"/>
  <c r="T20" i="1"/>
  <c r="P22" i="1"/>
  <c r="C19" i="1"/>
  <c r="Q19" i="1"/>
  <c r="W19" i="1" s="1"/>
  <c r="C22" i="1"/>
  <c r="Q22" i="1"/>
  <c r="W22" i="1" s="1"/>
  <c r="X6" i="1"/>
  <c r="D19" i="1"/>
  <c r="R19" i="1"/>
  <c r="X19" i="1" s="1"/>
  <c r="D22" i="1"/>
  <c r="I20" i="1" l="1"/>
  <c r="K20" i="1"/>
  <c r="H20" i="1"/>
  <c r="J20" i="1"/>
  <c r="G22" i="1"/>
  <c r="I22" i="1"/>
  <c r="J19" i="1"/>
  <c r="H19" i="1"/>
  <c r="U19" i="1"/>
  <c r="S19" i="1"/>
  <c r="I19" i="1"/>
  <c r="G19" i="1"/>
  <c r="T22" i="1"/>
  <c r="V22" i="1"/>
  <c r="V19" i="1"/>
  <c r="T19" i="1"/>
  <c r="H22" i="1"/>
  <c r="J22" i="1"/>
  <c r="S22" i="1"/>
  <c r="U22" i="1"/>
</calcChain>
</file>

<file path=xl/sharedStrings.xml><?xml version="1.0" encoding="utf-8"?>
<sst xmlns="http://schemas.openxmlformats.org/spreadsheetml/2006/main" count="37" uniqueCount="16">
  <si>
    <t xml:space="preserve">Įtekančio vandens temperatūra, °C </t>
  </si>
  <si>
    <t xml:space="preserve">Ištekančio vandens temperatūra, °C </t>
  </si>
  <si>
    <t xml:space="preserve">Kambario temperatūra, °C </t>
  </si>
  <si>
    <t xml:space="preserve">∆T, °C </t>
  </si>
  <si>
    <r>
      <t>Įleidžiamųjų fankoilų</t>
    </r>
    <r>
      <rPr>
        <b/>
        <sz val="22"/>
        <rFont val="Aptos"/>
        <family val="2"/>
      </rPr>
      <t xml:space="preserve"> FCH</t>
    </r>
    <r>
      <rPr>
        <sz val="22"/>
        <rFont val="Aptos"/>
        <family val="2"/>
      </rPr>
      <t xml:space="preserve"> ir </t>
    </r>
    <r>
      <rPr>
        <b/>
        <sz val="22"/>
        <rFont val="Aptos"/>
        <family val="2"/>
      </rPr>
      <t>FCHV</t>
    </r>
    <r>
      <rPr>
        <sz val="22"/>
        <rFont val="Aptos"/>
        <family val="2"/>
      </rPr>
      <t xml:space="preserve">
šildymo ir vėsinimo galios, W</t>
    </r>
  </si>
  <si>
    <t xml:space="preserve">Reikalinga galia, W </t>
  </si>
  <si>
    <t xml:space="preserve">Paklaida + </t>
  </si>
  <si>
    <t xml:space="preserve">Paklaida - </t>
  </si>
  <si>
    <t xml:space="preserve">Max ilgis, cm </t>
  </si>
  <si>
    <t>Šildymo galia, W</t>
  </si>
  <si>
    <t>Juntamoji vėsinimo galia, W</t>
  </si>
  <si>
    <t>Ventilia-
toriaus
greitis</t>
  </si>
  <si>
    <t>Ilgis, cm</t>
  </si>
  <si>
    <t>4
vamzd.</t>
  </si>
  <si>
    <t>2
vamzd.</t>
  </si>
  <si>
    <t>Duomenys lentelėje pateikti remiantis bandymų pagal Europos normą EN16430 rezultatais nepriklausomoje akredituotoje laboratorijoje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</si>
</sst>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00"/>
  </numFmts>
  <fonts count="15" x14ac:knownFonts="1">
    <font>
      <sz val="11"/>
      <color theme="1"/>
      <name val="Aptos Narrow"/>
      <family val="2"/>
      <charset val="186"/>
      <scheme val="minor"/>
    </font>
    <font>
      <sz val="10"/>
      <name val="Arial"/>
      <family val="2"/>
      <charset val="186"/>
    </font>
    <font>
      <sz val="12"/>
      <name val="Aptos"/>
      <family val="2"/>
    </font>
    <font>
      <b/>
      <sz val="12"/>
      <name val="Aptos"/>
      <family val="2"/>
    </font>
    <font>
      <sz val="12"/>
      <color theme="0"/>
      <name val="Aptos"/>
      <family val="2"/>
    </font>
    <font>
      <b/>
      <sz val="12"/>
      <color theme="0"/>
      <name val="Aptos"/>
      <family val="2"/>
    </font>
    <font>
      <sz val="22"/>
      <name val="Aptos"/>
      <family val="2"/>
    </font>
    <font>
      <b/>
      <sz val="22"/>
      <name val="Aptos"/>
      <family val="2"/>
    </font>
    <font>
      <sz val="10"/>
      <color indexed="8"/>
      <name val="Calibri"/>
      <family val="2"/>
      <charset val="186"/>
    </font>
    <font>
      <sz val="12"/>
      <name val="Times New Roman"/>
      <family val="1"/>
      <charset val="186"/>
    </font>
    <font>
      <b/>
      <sz val="11"/>
      <name val="Aptos"/>
      <family val="2"/>
    </font>
    <font>
      <sz val="12"/>
      <color theme="1"/>
      <name val="Calibri"/>
      <family val="2"/>
      <charset val="186"/>
    </font>
    <font>
      <sz val="12"/>
      <color theme="1"/>
      <name val="Aptos"/>
      <family val="2"/>
    </font>
    <font>
      <b/>
      <sz val="10"/>
      <color rgb="FFFF0000"/>
      <name val="Aptos"/>
      <family val="2"/>
    </font>
    <font>
      <b/>
      <sz val="12"/>
      <color theme="1"/>
      <name val="Aptos"/>
      <family val="2"/>
    </font>
  </fonts>
  <fills count="4">
    <fill>
      <patternFill patternType="none"/>
    </fill>
    <fill>
      <patternFill patternType="gray125"/>
    </fill>
    <fill>
      <patternFill patternType="solid">
        <fgColor theme="0" tint="-0.14999847407452621"/>
        <bgColor indexed="64"/>
      </patternFill>
    </fill>
    <fill>
      <patternFill patternType="solid">
        <fgColor indexed="9"/>
        <bgColor indexed="64"/>
      </patternFill>
    </fill>
  </fills>
  <borders count="15">
    <border>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right/>
      <top style="thin">
        <color indexed="64"/>
      </top>
      <bottom/>
      <diagonal/>
    </border>
    <border>
      <left style="thin">
        <color indexed="64"/>
      </left>
      <right style="thin">
        <color indexed="64"/>
      </right>
      <top style="hair">
        <color indexed="64"/>
      </top>
      <bottom style="hair">
        <color indexed="64"/>
      </bottom>
      <diagonal/>
    </border>
  </borders>
  <cellStyleXfs count="5">
    <xf numFmtId="0" fontId="0" fillId="0" borderId="0"/>
    <xf numFmtId="9" fontId="11" fillId="0" borderId="0" applyFont="0" applyFill="0" applyBorder="0" applyAlignment="0" applyProtection="0"/>
    <xf numFmtId="0" fontId="1" fillId="0" borderId="0"/>
    <xf numFmtId="9" fontId="8" fillId="0" borderId="0" applyFont="0" applyFill="0" applyBorder="0" applyAlignment="0" applyProtection="0"/>
    <xf numFmtId="0" fontId="9" fillId="0" borderId="0"/>
  </cellStyleXfs>
  <cellXfs count="55">
    <xf numFmtId="0" fontId="0" fillId="0" borderId="0" xfId="0"/>
    <xf numFmtId="0" fontId="2" fillId="0" borderId="0" xfId="2" applyFont="1" applyAlignment="1" applyProtection="1">
      <alignment horizontal="center" vertical="center"/>
      <protection hidden="1"/>
    </xf>
    <xf numFmtId="0" fontId="3" fillId="0" borderId="0" xfId="2" applyFont="1" applyAlignment="1" applyProtection="1">
      <alignment horizontal="left" vertical="center"/>
      <protection hidden="1"/>
    </xf>
    <xf numFmtId="0" fontId="3" fillId="0" borderId="0" xfId="2" applyFont="1" applyAlignment="1" applyProtection="1">
      <alignment horizontal="center" vertical="center"/>
      <protection hidden="1"/>
    </xf>
    <xf numFmtId="0" fontId="3" fillId="0" borderId="0" xfId="2" applyFont="1" applyAlignment="1" applyProtection="1">
      <alignment horizontal="right" vertical="center"/>
      <protection hidden="1"/>
    </xf>
    <xf numFmtId="0" fontId="3" fillId="0" borderId="0" xfId="2" applyFont="1" applyAlignment="1" applyProtection="1">
      <alignment horizontal="center" vertical="center" wrapText="1"/>
      <protection hidden="1"/>
    </xf>
    <xf numFmtId="0" fontId="2" fillId="0" borderId="1" xfId="2" applyFont="1" applyBorder="1" applyAlignment="1" applyProtection="1">
      <alignment horizontal="right" vertical="center"/>
      <protection hidden="1"/>
    </xf>
    <xf numFmtId="0" fontId="3" fillId="0" borderId="2" xfId="2" applyFont="1" applyBorder="1" applyAlignment="1" applyProtection="1">
      <alignment horizontal="center" vertical="center"/>
      <protection locked="0" hidden="1"/>
    </xf>
    <xf numFmtId="2" fontId="4" fillId="0" borderId="0" xfId="2" applyNumberFormat="1" applyFont="1" applyAlignment="1" applyProtection="1">
      <alignment horizontal="center" vertical="center"/>
      <protection hidden="1"/>
    </xf>
    <xf numFmtId="2" fontId="5" fillId="0" borderId="0" xfId="2" applyNumberFormat="1" applyFont="1" applyAlignment="1" applyProtection="1">
      <alignment horizontal="center" vertical="center"/>
      <protection hidden="1"/>
    </xf>
    <xf numFmtId="0" fontId="3" fillId="0" borderId="0" xfId="2" applyFont="1" applyAlignment="1" applyProtection="1">
      <alignment vertical="center" wrapText="1"/>
      <protection hidden="1"/>
    </xf>
    <xf numFmtId="0" fontId="6" fillId="0" borderId="0" xfId="2" applyFont="1" applyAlignment="1" applyProtection="1">
      <alignment horizontal="center" vertical="center" wrapText="1"/>
      <protection hidden="1"/>
    </xf>
    <xf numFmtId="0" fontId="7" fillId="0" borderId="0" xfId="2" applyFont="1" applyAlignment="1" applyProtection="1">
      <alignment horizontal="center" vertical="center" wrapText="1"/>
      <protection hidden="1"/>
    </xf>
    <xf numFmtId="2" fontId="5" fillId="0" borderId="0" xfId="2" applyNumberFormat="1" applyFont="1" applyAlignment="1" applyProtection="1">
      <alignment horizontal="center" vertical="center"/>
      <protection locked="0" hidden="1"/>
    </xf>
    <xf numFmtId="3" fontId="3" fillId="0" borderId="0" xfId="2" applyNumberFormat="1" applyFont="1" applyAlignment="1" applyProtection="1">
      <alignment horizontal="center" vertical="center"/>
      <protection hidden="1"/>
    </xf>
    <xf numFmtId="3" fontId="3" fillId="0" borderId="2" xfId="2" applyNumberFormat="1" applyFont="1" applyBorder="1" applyAlignment="1" applyProtection="1">
      <alignment horizontal="center" vertical="center"/>
      <protection locked="0" hidden="1"/>
    </xf>
    <xf numFmtId="9" fontId="3" fillId="0" borderId="0" xfId="3" applyFont="1" applyFill="1" applyBorder="1" applyAlignment="1" applyProtection="1">
      <alignment horizontal="center" vertical="center"/>
      <protection hidden="1"/>
    </xf>
    <xf numFmtId="0" fontId="4" fillId="0" borderId="0" xfId="2" applyFont="1" applyAlignment="1" applyProtection="1">
      <alignment horizontal="center" vertical="center"/>
      <protection hidden="1"/>
    </xf>
    <xf numFmtId="9" fontId="3" fillId="0" borderId="2" xfId="3" applyFont="1" applyFill="1" applyBorder="1" applyAlignment="1" applyProtection="1">
      <alignment horizontal="center" vertical="center"/>
      <protection locked="0" hidden="1"/>
    </xf>
    <xf numFmtId="0" fontId="5" fillId="0" borderId="0" xfId="2" applyFont="1" applyAlignment="1" applyProtection="1">
      <alignment horizontal="center"/>
      <protection hidden="1"/>
    </xf>
    <xf numFmtId="0" fontId="3" fillId="0" borderId="0" xfId="2" applyFont="1" applyAlignment="1" applyProtection="1">
      <alignment horizontal="left"/>
      <protection hidden="1"/>
    </xf>
    <xf numFmtId="0" fontId="3" fillId="0" borderId="0" xfId="2" applyFont="1" applyAlignment="1" applyProtection="1">
      <alignment horizontal="center"/>
      <protection hidden="1"/>
    </xf>
    <xf numFmtId="0" fontId="2" fillId="0" borderId="0" xfId="2" applyFont="1" applyAlignment="1" applyProtection="1">
      <alignment horizontal="center"/>
      <protection hidden="1"/>
    </xf>
    <xf numFmtId="1" fontId="2" fillId="0" borderId="0" xfId="2" applyNumberFormat="1" applyFont="1" applyAlignment="1" applyProtection="1">
      <alignment horizontal="center"/>
      <protection hidden="1"/>
    </xf>
    <xf numFmtId="0" fontId="3" fillId="2" borderId="2" xfId="4" applyFont="1" applyFill="1" applyBorder="1" applyAlignment="1" applyProtection="1">
      <alignment horizontal="center" vertical="top" wrapText="1"/>
      <protection hidden="1"/>
    </xf>
    <xf numFmtId="0" fontId="3" fillId="2" borderId="3" xfId="4" applyFont="1" applyFill="1" applyBorder="1" applyAlignment="1" applyProtection="1">
      <alignment horizontal="center" vertical="center"/>
      <protection hidden="1"/>
    </xf>
    <xf numFmtId="0" fontId="3" fillId="2" borderId="4" xfId="4" applyFont="1" applyFill="1" applyBorder="1" applyAlignment="1" applyProtection="1">
      <alignment horizontal="center" vertical="center"/>
      <protection hidden="1"/>
    </xf>
    <xf numFmtId="0" fontId="3" fillId="2" borderId="5" xfId="4" applyFont="1" applyFill="1" applyBorder="1" applyAlignment="1" applyProtection="1">
      <alignment horizontal="center" vertical="center"/>
      <protection hidden="1"/>
    </xf>
    <xf numFmtId="164" fontId="3" fillId="2" borderId="3" xfId="4" applyNumberFormat="1" applyFont="1" applyFill="1" applyBorder="1" applyAlignment="1" applyProtection="1">
      <alignment horizontal="center" vertical="center"/>
      <protection hidden="1"/>
    </xf>
    <xf numFmtId="164" fontId="3" fillId="2" borderId="5" xfId="4" applyNumberFormat="1" applyFont="1" applyFill="1" applyBorder="1" applyAlignment="1" applyProtection="1">
      <alignment horizontal="center" vertical="center"/>
      <protection hidden="1"/>
    </xf>
    <xf numFmtId="164" fontId="10" fillId="2" borderId="2" xfId="4" applyNumberFormat="1" applyFont="1" applyFill="1" applyBorder="1" applyAlignment="1" applyProtection="1">
      <alignment horizontal="center" vertical="center" wrapText="1"/>
      <protection hidden="1"/>
    </xf>
    <xf numFmtId="3" fontId="4" fillId="0" borderId="0" xfId="2" applyNumberFormat="1" applyFont="1" applyAlignment="1" applyProtection="1">
      <alignment horizontal="center" vertical="center"/>
      <protection hidden="1"/>
    </xf>
    <xf numFmtId="9" fontId="12" fillId="0" borderId="6" xfId="1" applyFont="1" applyFill="1" applyBorder="1" applyAlignment="1" applyProtection="1">
      <alignment horizontal="center" vertical="center"/>
      <protection hidden="1"/>
    </xf>
    <xf numFmtId="3" fontId="2" fillId="3" borderId="6" xfId="2" applyNumberFormat="1" applyFont="1" applyFill="1" applyBorder="1" applyAlignment="1" applyProtection="1">
      <alignment horizontal="right" vertical="center"/>
      <protection hidden="1"/>
    </xf>
    <xf numFmtId="3" fontId="2" fillId="3" borderId="6" xfId="2" applyNumberFormat="1" applyFont="1" applyFill="1" applyBorder="1" applyAlignment="1" applyProtection="1">
      <alignment horizontal="center" vertical="center"/>
      <protection hidden="1"/>
    </xf>
    <xf numFmtId="9" fontId="12" fillId="0" borderId="7" xfId="1" applyFont="1" applyFill="1" applyBorder="1" applyAlignment="1" applyProtection="1">
      <alignment horizontal="center" vertical="center"/>
      <protection hidden="1"/>
    </xf>
    <xf numFmtId="3" fontId="2" fillId="0" borderId="7" xfId="2" applyNumberFormat="1" applyFont="1" applyBorder="1" applyAlignment="1" applyProtection="1">
      <alignment horizontal="right" vertical="center"/>
      <protection hidden="1"/>
    </xf>
    <xf numFmtId="3" fontId="2" fillId="0" borderId="7" xfId="2" applyNumberFormat="1" applyFont="1" applyBorder="1" applyAlignment="1" applyProtection="1">
      <alignment horizontal="center" vertical="center"/>
      <protection hidden="1"/>
    </xf>
    <xf numFmtId="9" fontId="12" fillId="0" borderId="8" xfId="1" applyFont="1" applyFill="1" applyBorder="1" applyAlignment="1" applyProtection="1">
      <alignment horizontal="center" vertical="center"/>
      <protection hidden="1"/>
    </xf>
    <xf numFmtId="3" fontId="2" fillId="0" borderId="9" xfId="2" applyNumberFormat="1" applyFont="1" applyBorder="1" applyAlignment="1" applyProtection="1">
      <alignment horizontal="right" vertical="center"/>
      <protection hidden="1"/>
    </xf>
    <xf numFmtId="3" fontId="2" fillId="0" borderId="10" xfId="2" applyNumberFormat="1" applyFont="1" applyBorder="1" applyAlignment="1" applyProtection="1">
      <alignment horizontal="right" vertical="center"/>
      <protection hidden="1"/>
    </xf>
    <xf numFmtId="3" fontId="2" fillId="0" borderId="9" xfId="2" applyNumberFormat="1" applyFont="1" applyBorder="1" applyAlignment="1" applyProtection="1">
      <alignment horizontal="center" vertical="center"/>
      <protection hidden="1"/>
    </xf>
    <xf numFmtId="9" fontId="12" fillId="0" borderId="11" xfId="1" applyFont="1" applyFill="1" applyBorder="1" applyAlignment="1" applyProtection="1">
      <alignment horizontal="center" vertical="center"/>
      <protection hidden="1"/>
    </xf>
    <xf numFmtId="3" fontId="2" fillId="0" borderId="11" xfId="2" applyNumberFormat="1" applyFont="1" applyBorder="1" applyAlignment="1" applyProtection="1">
      <alignment horizontal="right" vertical="center"/>
      <protection hidden="1"/>
    </xf>
    <xf numFmtId="3" fontId="2" fillId="0" borderId="11" xfId="2" applyNumberFormat="1" applyFont="1" applyBorder="1" applyAlignment="1" applyProtection="1">
      <alignment horizontal="center" vertical="center"/>
      <protection hidden="1"/>
    </xf>
    <xf numFmtId="3" fontId="2" fillId="0" borderId="0" xfId="2" applyNumberFormat="1" applyFont="1" applyAlignment="1" applyProtection="1">
      <alignment horizontal="center" vertical="center"/>
      <protection hidden="1"/>
    </xf>
    <xf numFmtId="9" fontId="12" fillId="0" borderId="12" xfId="1" applyFont="1" applyFill="1" applyBorder="1" applyAlignment="1" applyProtection="1">
      <alignment horizontal="center" vertical="center"/>
      <protection hidden="1"/>
    </xf>
    <xf numFmtId="3" fontId="2" fillId="0" borderId="12" xfId="2" applyNumberFormat="1" applyFont="1" applyBorder="1" applyAlignment="1" applyProtection="1">
      <alignment horizontal="right" vertical="center"/>
      <protection hidden="1"/>
    </xf>
    <xf numFmtId="3" fontId="2" fillId="0" borderId="12" xfId="2" applyNumberFormat="1" applyFont="1" applyBorder="1" applyAlignment="1" applyProtection="1">
      <alignment horizontal="center" vertical="center"/>
      <protection hidden="1"/>
    </xf>
    <xf numFmtId="0" fontId="13" fillId="0" borderId="13" xfId="2" applyFont="1" applyBorder="1" applyAlignment="1" applyProtection="1">
      <alignment horizontal="left" vertical="top" wrapText="1"/>
      <protection hidden="1"/>
    </xf>
    <xf numFmtId="0" fontId="13" fillId="0" borderId="0" xfId="2" applyFont="1" applyAlignment="1" applyProtection="1">
      <alignment horizontal="left" vertical="top" wrapText="1"/>
      <protection hidden="1"/>
    </xf>
    <xf numFmtId="0" fontId="14" fillId="0" borderId="14" xfId="0" applyFont="1" applyBorder="1" applyAlignment="1" applyProtection="1">
      <alignment horizontal="center"/>
      <protection hidden="1"/>
    </xf>
    <xf numFmtId="0" fontId="14" fillId="0" borderId="0" xfId="0" applyFont="1" applyAlignment="1" applyProtection="1">
      <alignment horizontal="center"/>
      <protection hidden="1"/>
    </xf>
    <xf numFmtId="165" fontId="14" fillId="0" borderId="14" xfId="0" applyNumberFormat="1" applyFont="1" applyBorder="1" applyAlignment="1" applyProtection="1">
      <alignment horizontal="center"/>
      <protection hidden="1"/>
    </xf>
    <xf numFmtId="165" fontId="14" fillId="0" borderId="0" xfId="0" applyNumberFormat="1" applyFont="1" applyAlignment="1" applyProtection="1">
      <alignment horizontal="center"/>
      <protection hidden="1"/>
    </xf>
  </cellXfs>
  <cellStyles count="5">
    <cellStyle name="Normal" xfId="0" builtinId="0"/>
    <cellStyle name="Normal 2" xfId="2" xr:uid="{33300AAC-441A-43F9-9D72-6F0BEB546EE2}"/>
    <cellStyle name="Normal_EN442" xfId="4" xr:uid="{846D17EA-4A9C-437D-B7A6-09A7511EBF71}"/>
    <cellStyle name="Percent" xfId="1" builtinId="5"/>
    <cellStyle name="Percent 4" xfId="3" xr:uid="{DCD2787C-6179-4AF4-BC65-9053B2FC24FE}"/>
  </cellStyles>
  <dxfs count="8">
    <dxf>
      <font>
        <b/>
        <i val="0"/>
        <color theme="0"/>
      </font>
      <fill>
        <patternFill>
          <bgColor theme="2" tint="-0.89996032593768116"/>
        </patternFill>
      </fill>
    </dxf>
    <dxf>
      <font>
        <color theme="0"/>
      </font>
      <fill>
        <patternFill>
          <bgColor theme="0"/>
        </patternFill>
      </fill>
    </dxf>
    <dxf>
      <font>
        <b/>
        <i val="0"/>
        <color theme="0"/>
      </font>
      <fill>
        <patternFill>
          <bgColor theme="2" tint="-0.89996032593768116"/>
        </patternFill>
      </fill>
    </dxf>
    <dxf>
      <font>
        <color theme="0"/>
      </font>
      <fill>
        <patternFill>
          <bgColor theme="0"/>
        </patternFill>
      </fill>
    </dxf>
    <dxf>
      <font>
        <color theme="0"/>
      </font>
    </dxf>
    <dxf>
      <font>
        <b/>
        <i val="0"/>
        <color theme="0"/>
      </font>
      <fill>
        <patternFill>
          <bgColor theme="2" tint="-0.89996032593768116"/>
        </patternFill>
      </fill>
    </dxf>
    <dxf>
      <font>
        <color theme="0"/>
      </font>
      <fill>
        <patternFill>
          <bgColor theme="0"/>
        </patternFill>
      </fill>
    </dxf>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xdr:from>
      <xdr:col>10</xdr:col>
      <xdr:colOff>110394</xdr:colOff>
      <xdr:row>1</xdr:row>
      <xdr:rowOff>48846</xdr:rowOff>
    </xdr:from>
    <xdr:to>
      <xdr:col>16</xdr:col>
      <xdr:colOff>526610</xdr:colOff>
      <xdr:row>4</xdr:row>
      <xdr:rowOff>110836</xdr:rowOff>
    </xdr:to>
    <xdr:pic>
      <xdr:nvPicPr>
        <xdr:cNvPr id="2" name="Picture 2">
          <a:extLst>
            <a:ext uri="{FF2B5EF4-FFF2-40B4-BE49-F238E27FC236}">
              <a16:creationId xmlns:a16="http://schemas.microsoft.com/office/drawing/2014/main" id="{F2D379B9-4D34-4046-87D7-74285D0A7B36}"/>
            </a:ext>
          </a:extLst>
        </xdr:cNvPr>
        <xdr:cNvPicPr>
          <a:picLocks noChangeArrowheads="1"/>
        </xdr:cNvPicPr>
      </xdr:nvPicPr>
      <xdr:blipFill>
        <a:blip xmlns:r="http://schemas.openxmlformats.org/officeDocument/2006/relationships" r:embed="rId1" cstate="print"/>
        <a:srcRect/>
        <a:stretch>
          <a:fillRect/>
        </a:stretch>
      </xdr:blipFill>
      <xdr:spPr bwMode="auto">
        <a:xfrm>
          <a:off x="5383434" y="246966"/>
          <a:ext cx="3479456" cy="656350"/>
        </a:xfrm>
        <a:prstGeom prst="rect">
          <a:avLst/>
        </a:prstGeom>
        <a:noFill/>
        <a:ln w="9525">
          <a:noFill/>
          <a:miter lim="800000"/>
          <a:headEnd/>
          <a:tailEnd/>
        </a:ln>
      </xdr:spPr>
    </xdr:pic>
    <xdr:clientData/>
  </xdr:twoCellAnchor>
  <xdr:twoCellAnchor editAs="oneCell">
    <xdr:from>
      <xdr:col>1</xdr:col>
      <xdr:colOff>59869</xdr:colOff>
      <xdr:row>1</xdr:row>
      <xdr:rowOff>28573</xdr:rowOff>
    </xdr:from>
    <xdr:to>
      <xdr:col>8</xdr:col>
      <xdr:colOff>472971</xdr:colOff>
      <xdr:row>12</xdr:row>
      <xdr:rowOff>133349</xdr:rowOff>
    </xdr:to>
    <xdr:pic>
      <xdr:nvPicPr>
        <xdr:cNvPr id="3" name="Paveikslėlis 2" descr="Paveikslėlis, kuriame yra projektorius&#10;&#10;Automatiškai sugeneruotas aprašymas">
          <a:extLst>
            <a:ext uri="{FF2B5EF4-FFF2-40B4-BE49-F238E27FC236}">
              <a16:creationId xmlns:a16="http://schemas.microsoft.com/office/drawing/2014/main" id="{D01ED808-B15B-4F6D-A72C-F1EE91E9739B}"/>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616" t="1754" r="2224" b="6720"/>
        <a:stretch/>
      </xdr:blipFill>
      <xdr:spPr bwMode="auto">
        <a:xfrm>
          <a:off x="357049" y="226693"/>
          <a:ext cx="4306922" cy="2284096"/>
        </a:xfrm>
        <a:prstGeom prst="rect">
          <a:avLst/>
        </a:prstGeom>
        <a:noFill/>
        <a:ln>
          <a:noFill/>
        </a:ln>
      </xdr:spPr>
    </xdr:pic>
    <xdr:clientData/>
  </xdr:twoCellAnchor>
  <xdr:twoCellAnchor editAs="oneCell">
    <xdr:from>
      <xdr:col>9</xdr:col>
      <xdr:colOff>388793</xdr:colOff>
      <xdr:row>10</xdr:row>
      <xdr:rowOff>85725</xdr:rowOff>
    </xdr:from>
    <xdr:to>
      <xdr:col>12</xdr:col>
      <xdr:colOff>31246</xdr:colOff>
      <xdr:row>12</xdr:row>
      <xdr:rowOff>166872</xdr:rowOff>
    </xdr:to>
    <xdr:pic>
      <xdr:nvPicPr>
        <xdr:cNvPr id="4" name="Picture 3" descr="G:\Desktop\EN 16430.jpg">
          <a:extLst>
            <a:ext uri="{FF2B5EF4-FFF2-40B4-BE49-F238E27FC236}">
              <a16:creationId xmlns:a16="http://schemas.microsoft.com/office/drawing/2014/main" id="{A286961F-B1CE-4133-A556-C4203F4646B6}"/>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120813" y="2066925"/>
          <a:ext cx="1265513" cy="477387"/>
        </a:xfrm>
        <a:prstGeom prst="rect">
          <a:avLst/>
        </a:prstGeom>
        <a:noFill/>
        <a:ln>
          <a:noFill/>
        </a:ln>
      </xdr:spPr>
    </xdr:pic>
    <xdr:clientData/>
  </xdr:twoCellAnchor>
  <xdr:twoCellAnchor editAs="oneCell">
    <xdr:from>
      <xdr:col>21</xdr:col>
      <xdr:colOff>368009</xdr:colOff>
      <xdr:row>10</xdr:row>
      <xdr:rowOff>95250</xdr:rowOff>
    </xdr:from>
    <xdr:to>
      <xdr:col>24</xdr:col>
      <xdr:colOff>27394</xdr:colOff>
      <xdr:row>12</xdr:row>
      <xdr:rowOff>176397</xdr:rowOff>
    </xdr:to>
    <xdr:pic>
      <xdr:nvPicPr>
        <xdr:cNvPr id="5" name="Picture 4" descr="G:\Desktop\EN 16430.jpg">
          <a:extLst>
            <a:ext uri="{FF2B5EF4-FFF2-40B4-BE49-F238E27FC236}">
              <a16:creationId xmlns:a16="http://schemas.microsoft.com/office/drawing/2014/main" id="{2A328689-60AD-4D60-8E39-F8A075A29F13}"/>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11409389" y="2076450"/>
          <a:ext cx="1282445" cy="477387"/>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9E4CB7-81F6-466B-8B55-525165F4D373}">
  <sheetPr>
    <pageSetUpPr fitToPage="1"/>
  </sheetPr>
  <dimension ref="A1:AQ82"/>
  <sheetViews>
    <sheetView showGridLines="0" showZeros="0" tabSelected="1" zoomScale="110" zoomScaleNormal="110" zoomScaleSheetLayoutView="90" workbookViewId="0">
      <selection activeCell="X2" sqref="X2"/>
    </sheetView>
  </sheetViews>
  <sheetFormatPr defaultColWidth="10" defaultRowHeight="15.6" x14ac:dyDescent="0.3"/>
  <cols>
    <col min="1" max="1" width="4.33203125" style="1" customWidth="1"/>
    <col min="2" max="2" width="9.44140625" style="1" bestFit="1" customWidth="1"/>
    <col min="3" max="12" width="7.88671875" style="1" bestFit="1" customWidth="1"/>
    <col min="13" max="13" width="3.6640625" style="1" customWidth="1"/>
    <col min="14" max="14" width="9.44140625" style="1" bestFit="1" customWidth="1"/>
    <col min="15" max="22" width="7.88671875" style="1" bestFit="1" customWidth="1"/>
    <col min="23" max="23" width="7.88671875" style="1" customWidth="1"/>
    <col min="24" max="24" width="7.88671875" style="1" bestFit="1" customWidth="1"/>
    <col min="25" max="25" width="5.88671875" style="1" bestFit="1" customWidth="1"/>
    <col min="26" max="26" width="11.33203125" style="1" customWidth="1"/>
    <col min="27" max="36" width="12.6640625" style="1" customWidth="1"/>
    <col min="37" max="37" width="2.21875" style="1" bestFit="1" customWidth="1"/>
    <col min="38" max="38" width="10" style="1" hidden="1" customWidth="1"/>
    <col min="39" max="39" width="2.21875" style="1" bestFit="1" customWidth="1"/>
    <col min="40" max="46" width="10" style="1" customWidth="1"/>
    <col min="47" max="16384" width="10" style="1"/>
  </cols>
  <sheetData>
    <row r="1" spans="1:43" x14ac:dyDescent="0.3">
      <c r="V1" s="2"/>
      <c r="W1" s="2"/>
      <c r="AB1" s="3"/>
      <c r="AC1" s="3"/>
      <c r="AD1" s="3"/>
      <c r="AE1" s="3"/>
      <c r="AF1" s="3"/>
      <c r="AG1" s="3"/>
      <c r="AH1" s="3"/>
      <c r="AI1" s="3"/>
      <c r="AJ1" s="3"/>
      <c r="AK1" s="3"/>
      <c r="AL1" s="3"/>
      <c r="AM1" s="1">
        <v>2</v>
      </c>
    </row>
    <row r="2" spans="1:43" x14ac:dyDescent="0.3">
      <c r="B2" s="4"/>
      <c r="C2" s="4"/>
      <c r="D2" s="4"/>
      <c r="E2" s="4"/>
      <c r="F2" s="4"/>
      <c r="P2" s="5"/>
      <c r="T2" s="2"/>
      <c r="U2" s="2"/>
      <c r="W2" s="6" t="s">
        <v>0</v>
      </c>
      <c r="X2" s="7">
        <v>75</v>
      </c>
      <c r="Y2" s="3"/>
      <c r="Z2" s="3"/>
      <c r="AA2" s="3"/>
      <c r="AB2" s="3"/>
      <c r="AC2" s="3"/>
      <c r="AD2" s="3"/>
      <c r="AE2" s="3"/>
      <c r="AF2" s="3"/>
      <c r="AG2" s="3"/>
      <c r="AH2" s="3"/>
      <c r="AI2" s="3"/>
      <c r="AJ2" s="3"/>
      <c r="AK2" s="1">
        <v>4</v>
      </c>
    </row>
    <row r="3" spans="1:43" x14ac:dyDescent="0.3">
      <c r="B3" s="4"/>
      <c r="C3" s="4"/>
      <c r="D3" s="4"/>
      <c r="E3" s="4"/>
      <c r="F3" s="4"/>
      <c r="P3" s="5"/>
      <c r="T3" s="2"/>
      <c r="U3" s="2"/>
      <c r="W3" s="6" t="s">
        <v>1</v>
      </c>
      <c r="X3" s="7">
        <v>65</v>
      </c>
      <c r="Y3" s="3"/>
      <c r="Z3" s="3"/>
      <c r="AA3" s="3"/>
      <c r="AB3" s="3"/>
      <c r="AC3" s="3"/>
      <c r="AD3" s="3"/>
      <c r="AE3" s="3"/>
      <c r="AF3" s="3"/>
      <c r="AG3" s="3"/>
      <c r="AH3" s="3"/>
      <c r="AI3" s="3"/>
      <c r="AJ3" s="3"/>
    </row>
    <row r="4" spans="1:43" x14ac:dyDescent="0.3">
      <c r="B4" s="4"/>
      <c r="C4" s="4"/>
      <c r="D4" s="4"/>
      <c r="E4" s="4"/>
      <c r="F4" s="4"/>
      <c r="P4" s="5"/>
      <c r="T4" s="2"/>
      <c r="U4" s="2"/>
      <c r="W4" s="6" t="s">
        <v>2</v>
      </c>
      <c r="X4" s="7">
        <v>20</v>
      </c>
      <c r="Y4" s="3"/>
      <c r="Z4" s="3"/>
      <c r="AA4" s="3"/>
      <c r="AB4" s="3"/>
      <c r="AC4" s="3"/>
      <c r="AD4" s="3"/>
      <c r="AE4" s="3"/>
      <c r="AF4" s="3"/>
      <c r="AG4" s="3"/>
      <c r="AH4" s="3"/>
      <c r="AI4" s="3"/>
      <c r="AJ4" s="3"/>
    </row>
    <row r="5" spans="1:43" x14ac:dyDescent="0.3">
      <c r="B5" s="4"/>
      <c r="C5" s="4"/>
      <c r="D5" s="4"/>
      <c r="E5" s="4"/>
      <c r="F5" s="4"/>
      <c r="P5" s="5"/>
      <c r="T5" s="8"/>
      <c r="U5" s="8"/>
      <c r="W5" s="6" t="s">
        <v>3</v>
      </c>
      <c r="X5" s="7">
        <f>IF(X2&gt;X3,(X2+X3)/2-X4,X4-(X2+X3)/2)</f>
        <v>50</v>
      </c>
      <c r="Y5" s="3"/>
      <c r="Z5" s="9"/>
      <c r="AA5" s="9"/>
      <c r="AB5" s="9"/>
      <c r="AC5" s="9"/>
      <c r="AD5" s="9"/>
      <c r="AE5" s="9"/>
      <c r="AF5" s="9"/>
      <c r="AG5" s="9"/>
      <c r="AH5" s="9"/>
      <c r="AI5" s="9"/>
      <c r="AJ5" s="9"/>
    </row>
    <row r="6" spans="1:43" x14ac:dyDescent="0.3">
      <c r="B6" s="10"/>
      <c r="C6" s="10"/>
      <c r="D6" s="10"/>
      <c r="E6" s="10"/>
      <c r="F6" s="10"/>
      <c r="H6" s="10"/>
      <c r="I6" s="11" t="s">
        <v>4</v>
      </c>
      <c r="J6" s="12"/>
      <c r="K6" s="12"/>
      <c r="L6" s="12"/>
      <c r="M6" s="12"/>
      <c r="N6" s="12"/>
      <c r="O6" s="12"/>
      <c r="P6" s="12"/>
      <c r="Q6" s="12"/>
      <c r="R6" s="12"/>
      <c r="S6" s="12"/>
      <c r="T6" s="10"/>
      <c r="U6" s="10"/>
      <c r="X6" s="13" t="e">
        <f>IF(X2&lt;X3,VLOOKUP(X5,#REF!,3,FALSE),VLOOKUP(X5,#REF!,3,FALSE))</f>
        <v>#REF!</v>
      </c>
      <c r="Y6" s="9"/>
      <c r="Z6" s="14"/>
      <c r="AA6" s="14"/>
      <c r="AB6" s="14"/>
      <c r="AC6" s="14"/>
      <c r="AD6" s="14"/>
      <c r="AE6" s="14"/>
      <c r="AF6" s="14"/>
      <c r="AG6" s="14"/>
      <c r="AH6" s="14"/>
      <c r="AI6" s="14"/>
      <c r="AJ6" s="14"/>
      <c r="AQ6" s="5"/>
    </row>
    <row r="7" spans="1:43" x14ac:dyDescent="0.3">
      <c r="G7" s="10"/>
      <c r="H7" s="10"/>
      <c r="I7" s="12"/>
      <c r="J7" s="12"/>
      <c r="K7" s="12"/>
      <c r="L7" s="12"/>
      <c r="M7" s="12"/>
      <c r="N7" s="12"/>
      <c r="O7" s="12"/>
      <c r="P7" s="12"/>
      <c r="Q7" s="12"/>
      <c r="R7" s="12"/>
      <c r="S7" s="12"/>
      <c r="T7" s="10"/>
      <c r="U7" s="10"/>
      <c r="W7" s="6" t="s">
        <v>5</v>
      </c>
      <c r="X7" s="15">
        <v>3000</v>
      </c>
      <c r="Y7" s="14"/>
      <c r="Z7" s="16"/>
      <c r="AA7" s="16"/>
      <c r="AB7" s="16"/>
      <c r="AC7" s="16"/>
      <c r="AD7" s="16"/>
      <c r="AE7" s="16"/>
      <c r="AF7" s="16"/>
      <c r="AG7" s="16"/>
      <c r="AH7" s="16"/>
      <c r="AI7" s="16"/>
      <c r="AJ7" s="16"/>
    </row>
    <row r="8" spans="1:43" x14ac:dyDescent="0.3">
      <c r="A8" s="17"/>
      <c r="G8" s="10"/>
      <c r="H8" s="10"/>
      <c r="I8" s="12"/>
      <c r="J8" s="12"/>
      <c r="K8" s="12"/>
      <c r="L8" s="12"/>
      <c r="M8" s="12"/>
      <c r="N8" s="12"/>
      <c r="O8" s="12"/>
      <c r="P8" s="12"/>
      <c r="Q8" s="12"/>
      <c r="R8" s="12"/>
      <c r="S8" s="12"/>
      <c r="T8" s="10"/>
      <c r="U8" s="10"/>
      <c r="W8" s="6" t="s">
        <v>6</v>
      </c>
      <c r="X8" s="18">
        <v>0.05</v>
      </c>
      <c r="Y8" s="17">
        <f>X7*(1+X8)</f>
        <v>3150</v>
      </c>
      <c r="Z8" s="16"/>
      <c r="AA8" s="16"/>
      <c r="AB8" s="16"/>
      <c r="AC8" s="16"/>
      <c r="AD8" s="16"/>
      <c r="AE8" s="16"/>
      <c r="AF8" s="16"/>
      <c r="AG8" s="16"/>
      <c r="AH8" s="16"/>
      <c r="AI8" s="16"/>
      <c r="AJ8" s="16"/>
    </row>
    <row r="9" spans="1:43" x14ac:dyDescent="0.3">
      <c r="A9" s="17"/>
      <c r="G9" s="10"/>
      <c r="H9" s="10"/>
      <c r="I9" s="12"/>
      <c r="J9" s="12"/>
      <c r="K9" s="12"/>
      <c r="L9" s="12"/>
      <c r="M9" s="12"/>
      <c r="N9" s="12"/>
      <c r="O9" s="12"/>
      <c r="P9" s="12"/>
      <c r="Q9" s="12"/>
      <c r="R9" s="12"/>
      <c r="S9" s="12"/>
      <c r="T9" s="10"/>
      <c r="U9" s="10"/>
      <c r="W9" s="6" t="s">
        <v>7</v>
      </c>
      <c r="X9" s="18">
        <v>0</v>
      </c>
      <c r="Y9" s="17">
        <f>X7*(1-X9)</f>
        <v>3000</v>
      </c>
      <c r="Z9" s="14"/>
      <c r="AA9" s="14"/>
      <c r="AB9" s="14"/>
      <c r="AC9" s="14"/>
      <c r="AD9" s="14"/>
      <c r="AE9" s="14"/>
      <c r="AF9" s="14"/>
      <c r="AG9" s="14"/>
      <c r="AH9" s="14"/>
      <c r="AI9" s="14"/>
      <c r="AJ9" s="14"/>
    </row>
    <row r="10" spans="1:43" x14ac:dyDescent="0.3">
      <c r="A10" s="17"/>
      <c r="G10" s="10"/>
      <c r="H10" s="10"/>
      <c r="I10" s="10"/>
      <c r="J10" s="10"/>
      <c r="K10" s="10"/>
      <c r="L10" s="10"/>
      <c r="M10" s="10"/>
      <c r="N10" s="10"/>
      <c r="O10" s="10"/>
      <c r="P10" s="10"/>
      <c r="Q10" s="10"/>
      <c r="R10" s="10"/>
      <c r="S10" s="10"/>
      <c r="T10" s="10"/>
      <c r="U10" s="10"/>
      <c r="W10" s="6" t="s">
        <v>8</v>
      </c>
      <c r="X10" s="15">
        <v>300</v>
      </c>
      <c r="Y10" s="14"/>
    </row>
    <row r="11" spans="1:43" x14ac:dyDescent="0.3">
      <c r="A11" s="17"/>
      <c r="E11" s="10"/>
      <c r="F11" s="10"/>
      <c r="G11" s="10"/>
      <c r="H11" s="10"/>
      <c r="J11" s="10"/>
      <c r="K11" s="10"/>
      <c r="L11" s="10"/>
      <c r="M11" s="10"/>
      <c r="N11" s="10"/>
      <c r="O11" s="10"/>
      <c r="T11" s="5"/>
      <c r="U11" s="5"/>
    </row>
    <row r="12" spans="1:43" x14ac:dyDescent="0.3">
      <c r="A12" s="17"/>
      <c r="G12" s="2"/>
      <c r="H12" s="2"/>
    </row>
    <row r="13" spans="1:43" s="21" customFormat="1" x14ac:dyDescent="0.3">
      <c r="A13" s="19"/>
      <c r="B13" s="20" t="s">
        <v>9</v>
      </c>
      <c r="C13" s="20"/>
      <c r="D13" s="20"/>
      <c r="E13" s="20"/>
      <c r="F13" s="20"/>
      <c r="N13" s="20" t="s">
        <v>10</v>
      </c>
      <c r="O13" s="20"/>
      <c r="P13" s="20"/>
      <c r="Q13" s="20"/>
      <c r="R13" s="20"/>
      <c r="S13" s="20"/>
      <c r="Z13" s="22"/>
      <c r="AA13" s="22"/>
      <c r="AB13" s="22"/>
      <c r="AC13" s="22"/>
      <c r="AD13" s="22"/>
      <c r="AE13" s="22"/>
      <c r="AF13" s="22"/>
      <c r="AG13" s="22"/>
      <c r="AH13" s="22"/>
      <c r="AI13" s="22"/>
      <c r="AJ13" s="22"/>
    </row>
    <row r="14" spans="1:43" s="21" customFormat="1" hidden="1" x14ac:dyDescent="0.3">
      <c r="A14" s="19"/>
      <c r="C14" s="22">
        <v>120</v>
      </c>
      <c r="D14" s="23">
        <v>120</v>
      </c>
      <c r="E14" s="22">
        <v>170</v>
      </c>
      <c r="F14" s="22">
        <v>170</v>
      </c>
      <c r="G14" s="22">
        <v>200</v>
      </c>
      <c r="H14" s="22">
        <v>200</v>
      </c>
      <c r="I14" s="22">
        <v>250</v>
      </c>
      <c r="J14" s="22">
        <v>250</v>
      </c>
      <c r="K14" s="22">
        <v>300</v>
      </c>
      <c r="L14" s="22">
        <v>300</v>
      </c>
      <c r="O14" s="22">
        <v>120</v>
      </c>
      <c r="P14" s="23">
        <v>120</v>
      </c>
      <c r="Q14" s="22">
        <v>170</v>
      </c>
      <c r="R14" s="22">
        <v>170</v>
      </c>
      <c r="S14" s="22">
        <v>200</v>
      </c>
      <c r="T14" s="22">
        <v>200</v>
      </c>
      <c r="U14" s="22">
        <v>250</v>
      </c>
      <c r="V14" s="22">
        <v>250</v>
      </c>
      <c r="W14" s="22">
        <v>300</v>
      </c>
      <c r="X14" s="22">
        <v>300</v>
      </c>
      <c r="Z14" s="22"/>
      <c r="AA14" s="22"/>
      <c r="AB14" s="22"/>
      <c r="AC14" s="22"/>
      <c r="AD14" s="22"/>
      <c r="AE14" s="22"/>
      <c r="AF14" s="22"/>
      <c r="AG14" s="22"/>
      <c r="AH14" s="22"/>
      <c r="AI14" s="22"/>
      <c r="AJ14" s="22"/>
    </row>
    <row r="15" spans="1:43" ht="15.6" customHeight="1" x14ac:dyDescent="0.3">
      <c r="A15" s="17"/>
      <c r="B15" s="24" t="s">
        <v>11</v>
      </c>
      <c r="C15" s="25" t="s">
        <v>12</v>
      </c>
      <c r="D15" s="26"/>
      <c r="E15" s="26"/>
      <c r="F15" s="26"/>
      <c r="G15" s="26"/>
      <c r="H15" s="26"/>
      <c r="I15" s="26"/>
      <c r="J15" s="26"/>
      <c r="K15" s="26"/>
      <c r="L15" s="27"/>
      <c r="N15" s="24" t="s">
        <v>11</v>
      </c>
      <c r="O15" s="25" t="s">
        <v>12</v>
      </c>
      <c r="P15" s="26"/>
      <c r="Q15" s="26"/>
      <c r="R15" s="26"/>
      <c r="S15" s="26"/>
      <c r="T15" s="26"/>
      <c r="U15" s="26"/>
      <c r="V15" s="26"/>
      <c r="W15" s="26"/>
      <c r="X15" s="27"/>
    </row>
    <row r="16" spans="1:43" x14ac:dyDescent="0.3">
      <c r="A16" s="17"/>
      <c r="B16" s="24"/>
      <c r="C16" s="28">
        <v>120</v>
      </c>
      <c r="D16" s="29"/>
      <c r="E16" s="28">
        <v>170</v>
      </c>
      <c r="F16" s="29"/>
      <c r="G16" s="28">
        <v>200</v>
      </c>
      <c r="H16" s="29"/>
      <c r="I16" s="28">
        <v>250</v>
      </c>
      <c r="J16" s="29"/>
      <c r="K16" s="28">
        <v>300</v>
      </c>
      <c r="L16" s="29"/>
      <c r="N16" s="24"/>
      <c r="O16" s="28">
        <v>120</v>
      </c>
      <c r="P16" s="29"/>
      <c r="Q16" s="28">
        <v>170</v>
      </c>
      <c r="R16" s="29"/>
      <c r="S16" s="28">
        <v>200</v>
      </c>
      <c r="T16" s="29"/>
      <c r="U16" s="28">
        <v>250</v>
      </c>
      <c r="V16" s="29"/>
      <c r="W16" s="28">
        <v>300</v>
      </c>
      <c r="X16" s="29"/>
    </row>
    <row r="17" spans="1:35" ht="28.8" x14ac:dyDescent="0.3">
      <c r="A17" s="17"/>
      <c r="B17" s="24"/>
      <c r="C17" s="30" t="s">
        <v>13</v>
      </c>
      <c r="D17" s="30" t="s">
        <v>14</v>
      </c>
      <c r="E17" s="30" t="s">
        <v>13</v>
      </c>
      <c r="F17" s="30" t="s">
        <v>14</v>
      </c>
      <c r="G17" s="30" t="s">
        <v>13</v>
      </c>
      <c r="H17" s="30" t="s">
        <v>14</v>
      </c>
      <c r="I17" s="30" t="s">
        <v>13</v>
      </c>
      <c r="J17" s="30" t="s">
        <v>14</v>
      </c>
      <c r="K17" s="30" t="s">
        <v>13</v>
      </c>
      <c r="L17" s="30" t="s">
        <v>14</v>
      </c>
      <c r="N17" s="24"/>
      <c r="O17" s="30" t="s">
        <v>13</v>
      </c>
      <c r="P17" s="30" t="s">
        <v>14</v>
      </c>
      <c r="Q17" s="30" t="s">
        <v>13</v>
      </c>
      <c r="R17" s="30" t="s">
        <v>14</v>
      </c>
      <c r="S17" s="30" t="s">
        <v>13</v>
      </c>
      <c r="T17" s="30" t="s">
        <v>14</v>
      </c>
      <c r="U17" s="30" t="s">
        <v>13</v>
      </c>
      <c r="V17" s="30" t="s">
        <v>14</v>
      </c>
      <c r="W17" s="30" t="s">
        <v>13</v>
      </c>
      <c r="X17" s="30" t="s">
        <v>14</v>
      </c>
    </row>
    <row r="18" spans="1:35" x14ac:dyDescent="0.3">
      <c r="A18" s="31"/>
      <c r="B18" s="32">
        <v>1</v>
      </c>
      <c r="C18" s="33">
        <f>0.02129*C$27*(2.9141+LN($B18))*$X$5^1.0201</f>
        <v>2013.4955037774628</v>
      </c>
      <c r="D18" s="33">
        <f>D$27/1000*(-74.1223*$B18^2+199.3697*$B18-1.7704)*$X$5^0.9794</f>
        <v>3417.5001471527421</v>
      </c>
      <c r="E18" s="33">
        <f>0.02129*E$27*(2.9141+LN($B18))*$X$5^1.0201</f>
        <v>3624.291906799433</v>
      </c>
      <c r="F18" s="33">
        <f>F$27/1000*(-74.1223*$B18^2+199.3697*$B18-1.7704)*$X$5^0.9794</f>
        <v>6151.500264874936</v>
      </c>
      <c r="G18" s="33">
        <f>2*C18</f>
        <v>4026.9910075549255</v>
      </c>
      <c r="H18" s="33">
        <f>2*D18</f>
        <v>6835.0002943054842</v>
      </c>
      <c r="I18" s="33">
        <f>C18+E18</f>
        <v>5637.787410576896</v>
      </c>
      <c r="J18" s="33">
        <f>D18+F18</f>
        <v>9569.000412027679</v>
      </c>
      <c r="K18" s="33">
        <f>2*E18</f>
        <v>7248.5838135988661</v>
      </c>
      <c r="L18" s="33">
        <f>2*F18</f>
        <v>12303.000529749872</v>
      </c>
      <c r="N18" s="32">
        <v>1</v>
      </c>
      <c r="O18" s="34">
        <f>0.1116*C$27*$N18^0.772*$X$5^0.9303</f>
        <v>2548.9847665967823</v>
      </c>
      <c r="P18" s="34">
        <f>0.11784*D$27*$N18^0.8571*$X$5^0.9303</f>
        <v>2691.5086460193979</v>
      </c>
      <c r="Q18" s="34">
        <f>0.1116*E$27*$N18^0.772*$X$5^0.9303</f>
        <v>4588.1725798742082</v>
      </c>
      <c r="R18" s="34">
        <f>0.11784*F$27*$N18^0.8571*$X$5^0.9303</f>
        <v>4844.7155628349165</v>
      </c>
      <c r="S18" s="33">
        <f>2*O18</f>
        <v>5097.9695331935645</v>
      </c>
      <c r="T18" s="33">
        <f>2*P18</f>
        <v>5383.0172920387959</v>
      </c>
      <c r="U18" s="33">
        <f>O18+Q18</f>
        <v>7137.1573464709909</v>
      </c>
      <c r="V18" s="33">
        <f>P18+R18</f>
        <v>7536.2242088543144</v>
      </c>
      <c r="W18" s="33">
        <f>2*Q18</f>
        <v>9176.3451597484163</v>
      </c>
      <c r="X18" s="33">
        <f>2*R18</f>
        <v>9689.4311256698329</v>
      </c>
    </row>
    <row r="19" spans="1:35" ht="16.2" thickBot="1" x14ac:dyDescent="0.35">
      <c r="B19" s="35">
        <v>0.8</v>
      </c>
      <c r="C19" s="36">
        <f>0.02129*C$27*(2.9141+LN($B19))*$X$5^1.0201</f>
        <v>1859.3146118149023</v>
      </c>
      <c r="D19" s="36">
        <f>D$27/1000*(-74.1223*$B19^2+199.3697*$B19-1.7704)*$X$5^0.9794</f>
        <v>3052.4400452638747</v>
      </c>
      <c r="E19" s="36">
        <f>0.02129*E$27*(2.9141+LN($B19))*$X$5^1.0201</f>
        <v>3346.7663012668249</v>
      </c>
      <c r="F19" s="36">
        <f>F$27/1000*(-74.1223*$B19^2+199.3697*$B19-1.7704)*$X$5^0.9794</f>
        <v>5494.3920814749745</v>
      </c>
      <c r="G19" s="36">
        <f t="shared" ref="G19:H22" si="0">2*C19</f>
        <v>3718.6292236298045</v>
      </c>
      <c r="H19" s="36">
        <f t="shared" si="0"/>
        <v>6104.8800905277494</v>
      </c>
      <c r="I19" s="36">
        <f t="shared" ref="I19:J22" si="1">C19+E19</f>
        <v>5206.080913081727</v>
      </c>
      <c r="J19" s="36">
        <f t="shared" si="1"/>
        <v>8546.8321267388492</v>
      </c>
      <c r="K19" s="36">
        <f t="shared" ref="K19:L22" si="2">2*E19</f>
        <v>6693.5326025336499</v>
      </c>
      <c r="L19" s="36">
        <f t="shared" si="2"/>
        <v>10988.784162949949</v>
      </c>
      <c r="N19" s="35">
        <v>0.8</v>
      </c>
      <c r="O19" s="37">
        <f>0.1116*C$27*$N19^0.772*$X$5^0.9303</f>
        <v>2145.6195121516071</v>
      </c>
      <c r="P19" s="37">
        <f>0.11784*D$27*$N19^0.8571*$X$5^0.9303</f>
        <v>2222.9730986229347</v>
      </c>
      <c r="Q19" s="37">
        <f>0.1116*E$27*$N19^0.772*$X$5^0.9303</f>
        <v>3862.1151218728919</v>
      </c>
      <c r="R19" s="37">
        <f>0.11784*F$27*$N19^0.8571*$X$5^0.9303</f>
        <v>4001.3515775212832</v>
      </c>
      <c r="S19" s="36">
        <f t="shared" ref="S19:T22" si="3">2*O19</f>
        <v>4291.2390243032141</v>
      </c>
      <c r="T19" s="36">
        <f t="shared" si="3"/>
        <v>4445.9461972458694</v>
      </c>
      <c r="U19" s="36">
        <f t="shared" ref="U19:V22" si="4">O19+Q19</f>
        <v>6007.7346340244985</v>
      </c>
      <c r="V19" s="36">
        <f t="shared" si="4"/>
        <v>6224.3246761442178</v>
      </c>
      <c r="W19" s="36">
        <f t="shared" ref="W19:X22" si="5">2*Q19</f>
        <v>7724.2302437457838</v>
      </c>
      <c r="X19" s="36">
        <f t="shared" si="5"/>
        <v>8002.7031550425663</v>
      </c>
    </row>
    <row r="20" spans="1:35" ht="16.2" thickBot="1" x14ac:dyDescent="0.35">
      <c r="B20" s="38">
        <v>0.6</v>
      </c>
      <c r="C20" s="39">
        <f>0.02129*C$27*(2.9141+LN($B20))*$X$5^1.0201</f>
        <v>1660.540870557209</v>
      </c>
      <c r="D20" s="39">
        <f>D$27/1000*(-74.1223*$B20^2+199.3697*$B20-1.7704)*$X$5^0.9794</f>
        <v>2523.26000449907</v>
      </c>
      <c r="E20" s="39">
        <f>0.02129*E$27*(2.9141+LN($B20))*$X$5^1.0201</f>
        <v>2988.9735670029768</v>
      </c>
      <c r="F20" s="39">
        <f>F$27/1000*(-74.1223*$B20^2+199.3697*$B20-1.7704)*$X$5^0.9794</f>
        <v>4541.8680080983258</v>
      </c>
      <c r="G20" s="39">
        <f t="shared" si="0"/>
        <v>3321.081741114418</v>
      </c>
      <c r="H20" s="39">
        <f t="shared" si="0"/>
        <v>5046.5200089981399</v>
      </c>
      <c r="I20" s="39">
        <f t="shared" si="1"/>
        <v>4649.5144375601858</v>
      </c>
      <c r="J20" s="39">
        <f t="shared" si="1"/>
        <v>7065.1280125973954</v>
      </c>
      <c r="K20" s="39">
        <f t="shared" si="2"/>
        <v>5977.9471340059536</v>
      </c>
      <c r="L20" s="40">
        <f t="shared" si="2"/>
        <v>9083.7360161966517</v>
      </c>
      <c r="N20" s="38">
        <v>0.6</v>
      </c>
      <c r="O20" s="41">
        <f>0.1116*C$27*$N20^0.772*$X$5^0.9303</f>
        <v>1718.304016756008</v>
      </c>
      <c r="P20" s="41">
        <f>0.11784*D$27*$N20^0.8571*$X$5^0.9303</f>
        <v>1737.1975810335332</v>
      </c>
      <c r="Q20" s="41">
        <f>0.1116*E$27*$N20^0.772*$X$5^0.9303</f>
        <v>3092.9472301608143</v>
      </c>
      <c r="R20" s="41">
        <f>0.11784*F$27*$N20^0.8571*$X$5^0.9303</f>
        <v>3126.9556458603597</v>
      </c>
      <c r="S20" s="39">
        <f t="shared" si="3"/>
        <v>3436.6080335120159</v>
      </c>
      <c r="T20" s="39">
        <f t="shared" si="3"/>
        <v>3474.3951620670664</v>
      </c>
      <c r="U20" s="39">
        <f t="shared" si="4"/>
        <v>4811.2512469168223</v>
      </c>
      <c r="V20" s="39">
        <f t="shared" si="4"/>
        <v>4864.1532268938927</v>
      </c>
      <c r="W20" s="39">
        <f t="shared" si="5"/>
        <v>6185.8944603216287</v>
      </c>
      <c r="X20" s="40">
        <f t="shared" si="5"/>
        <v>6253.9112917207194</v>
      </c>
    </row>
    <row r="21" spans="1:35" x14ac:dyDescent="0.3">
      <c r="B21" s="42">
        <v>0.4</v>
      </c>
      <c r="C21" s="43">
        <f>0.02129*C$27*(2.9141+LN($B21))*$X$5^1.0201</f>
        <v>1380.3850172527818</v>
      </c>
      <c r="D21" s="43">
        <f>D$27/1000*(-74.1223*$B21^2+199.3697*$B21-1.7704)*$X$5^0.9794</f>
        <v>1829.9600248583306</v>
      </c>
      <c r="E21" s="43">
        <f>0.02129*E$27*(2.9141+LN($B21))*$X$5^1.0201</f>
        <v>2484.6930310550079</v>
      </c>
      <c r="F21" s="43">
        <f>F$27/1000*(-74.1223*$B21^2+199.3697*$B21-1.7704)*$X$5^0.9794</f>
        <v>3293.9280447449951</v>
      </c>
      <c r="G21" s="43">
        <f t="shared" si="0"/>
        <v>2760.7700345055637</v>
      </c>
      <c r="H21" s="43">
        <f t="shared" si="0"/>
        <v>3659.9200497166612</v>
      </c>
      <c r="I21" s="43">
        <f t="shared" si="1"/>
        <v>3865.0780483077897</v>
      </c>
      <c r="J21" s="43">
        <f t="shared" si="1"/>
        <v>5123.8880696033257</v>
      </c>
      <c r="K21" s="43">
        <f t="shared" si="2"/>
        <v>4969.3860621100157</v>
      </c>
      <c r="L21" s="43">
        <f t="shared" si="2"/>
        <v>6587.8560894899902</v>
      </c>
      <c r="N21" s="42">
        <v>0.4</v>
      </c>
      <c r="O21" s="44">
        <f>0.1116*C$27*$N21^0.772*$X$5^0.9303</f>
        <v>1256.4857088268491</v>
      </c>
      <c r="P21" s="44">
        <f>0.11784*D$27*$N21^0.8571*$X$5^0.9303</f>
        <v>1227.217099231611</v>
      </c>
      <c r="Q21" s="44">
        <f>0.1116*E$27*$N21^0.772*$X$5^0.9303</f>
        <v>2261.6742758883279</v>
      </c>
      <c r="R21" s="44">
        <f>0.11784*F$27*$N21^0.8571*$X$5^0.9303</f>
        <v>2208.9907786168997</v>
      </c>
      <c r="S21" s="43">
        <f t="shared" si="3"/>
        <v>2512.9714176536982</v>
      </c>
      <c r="T21" s="43">
        <f t="shared" si="3"/>
        <v>2454.4341984632219</v>
      </c>
      <c r="U21" s="43">
        <f t="shared" si="4"/>
        <v>3518.159984715177</v>
      </c>
      <c r="V21" s="43">
        <f t="shared" si="4"/>
        <v>3436.2078778485106</v>
      </c>
      <c r="W21" s="43">
        <f t="shared" si="5"/>
        <v>4523.3485517766558</v>
      </c>
      <c r="X21" s="43">
        <f t="shared" si="5"/>
        <v>4417.9815572337993</v>
      </c>
      <c r="Y21" s="45"/>
      <c r="Z21" s="45"/>
      <c r="AA21" s="45"/>
      <c r="AB21" s="45"/>
      <c r="AC21" s="45"/>
      <c r="AD21" s="45"/>
      <c r="AE21" s="45"/>
      <c r="AF21" s="45"/>
      <c r="AG21" s="45"/>
      <c r="AH21" s="45"/>
      <c r="AI21" s="45"/>
    </row>
    <row r="22" spans="1:35" x14ac:dyDescent="0.3">
      <c r="B22" s="46">
        <v>0.2</v>
      </c>
      <c r="C22" s="47">
        <f>0.02129*C$27*(2.9141+LN($B22))*$X$5^1.0201</f>
        <v>901.45542269066175</v>
      </c>
      <c r="D22" s="47">
        <f>D$27/1000*(-74.1223*$B22^2+199.3697*$B22-1.7704)*$X$5^0.9794</f>
        <v>972.540106341654</v>
      </c>
      <c r="E22" s="47">
        <f>0.02129*E$27*(2.9141+LN($B22))*$X$5^1.0201</f>
        <v>1622.6197608431912</v>
      </c>
      <c r="F22" s="47">
        <f>F$27/1000*(-74.1223*$B22^2+199.3697*$B22-1.7704)*$X$5^0.9794</f>
        <v>1750.5721914149772</v>
      </c>
      <c r="G22" s="47">
        <f t="shared" si="0"/>
        <v>1802.9108453813235</v>
      </c>
      <c r="H22" s="47">
        <f t="shared" si="0"/>
        <v>1945.080212683308</v>
      </c>
      <c r="I22" s="47">
        <f t="shared" si="1"/>
        <v>2524.0751835338529</v>
      </c>
      <c r="J22" s="47">
        <f t="shared" si="1"/>
        <v>2723.1122977566311</v>
      </c>
      <c r="K22" s="47">
        <f t="shared" si="2"/>
        <v>3245.2395216863824</v>
      </c>
      <c r="L22" s="47">
        <f t="shared" si="2"/>
        <v>3501.1443828299543</v>
      </c>
      <c r="N22" s="46">
        <v>0.2</v>
      </c>
      <c r="O22" s="48">
        <f>0.1116*C$27*$N22^0.772*$X$5^0.9303</f>
        <v>735.80442736696921</v>
      </c>
      <c r="P22" s="48">
        <f>0.11784*D$27*$N22^0.8571*$X$5^0.9303</f>
        <v>677.49889082301968</v>
      </c>
      <c r="Q22" s="48">
        <f>0.1116*E$27*$N22^0.772*$X$5^0.9303</f>
        <v>1324.4479692605446</v>
      </c>
      <c r="R22" s="48">
        <f>0.11784*F$27*$N22^0.8571*$X$5^0.9303</f>
        <v>1219.4980034814357</v>
      </c>
      <c r="S22" s="47">
        <f t="shared" si="3"/>
        <v>1471.6088547339384</v>
      </c>
      <c r="T22" s="47">
        <f t="shared" si="3"/>
        <v>1354.9977816460394</v>
      </c>
      <c r="U22" s="47">
        <f t="shared" si="4"/>
        <v>2060.2523966275139</v>
      </c>
      <c r="V22" s="47">
        <f t="shared" si="4"/>
        <v>1896.9968943044555</v>
      </c>
      <c r="W22" s="47">
        <f t="shared" si="5"/>
        <v>2648.8959385210892</v>
      </c>
      <c r="X22" s="47">
        <f t="shared" si="5"/>
        <v>2438.9960069628714</v>
      </c>
      <c r="Y22" s="45"/>
      <c r="Z22" s="45"/>
      <c r="AA22" s="45"/>
      <c r="AB22" s="45"/>
      <c r="AC22" s="45"/>
      <c r="AD22" s="45"/>
      <c r="AE22" s="45"/>
      <c r="AF22" s="45"/>
      <c r="AG22" s="45"/>
      <c r="AH22" s="45"/>
      <c r="AI22" s="45"/>
    </row>
    <row r="23" spans="1:35" x14ac:dyDescent="0.3">
      <c r="B23" s="49" t="s">
        <v>15</v>
      </c>
      <c r="C23" s="49"/>
      <c r="D23" s="49"/>
      <c r="E23" s="49"/>
      <c r="F23" s="49"/>
      <c r="G23" s="49"/>
      <c r="H23" s="49"/>
      <c r="I23" s="49"/>
      <c r="J23" s="49"/>
      <c r="K23" s="49"/>
      <c r="L23" s="49"/>
      <c r="N23" s="49" t="s">
        <v>15</v>
      </c>
      <c r="O23" s="49"/>
      <c r="P23" s="49"/>
      <c r="Q23" s="49"/>
      <c r="R23" s="49"/>
      <c r="S23" s="49"/>
      <c r="T23" s="49"/>
      <c r="U23" s="49"/>
      <c r="V23" s="49"/>
      <c r="W23" s="49"/>
      <c r="X23" s="49"/>
    </row>
    <row r="24" spans="1:35" x14ac:dyDescent="0.3">
      <c r="B24" s="50"/>
      <c r="C24" s="50"/>
      <c r="D24" s="50"/>
      <c r="E24" s="50"/>
      <c r="F24" s="50"/>
      <c r="G24" s="50"/>
      <c r="H24" s="50"/>
      <c r="I24" s="50"/>
      <c r="J24" s="50"/>
      <c r="K24" s="50"/>
      <c r="L24" s="50"/>
      <c r="N24" s="50"/>
      <c r="O24" s="50"/>
      <c r="P24" s="50"/>
      <c r="Q24" s="50"/>
      <c r="R24" s="50"/>
      <c r="S24" s="50"/>
      <c r="T24" s="50"/>
      <c r="U24" s="50"/>
      <c r="V24" s="50"/>
      <c r="W24" s="50"/>
      <c r="X24" s="50"/>
    </row>
    <row r="25" spans="1:35" x14ac:dyDescent="0.3">
      <c r="B25" s="50"/>
      <c r="C25" s="50"/>
      <c r="D25" s="50"/>
      <c r="E25" s="50"/>
      <c r="F25" s="50"/>
      <c r="G25" s="50"/>
      <c r="H25" s="50"/>
      <c r="I25" s="50"/>
      <c r="J25" s="50"/>
      <c r="K25" s="50"/>
      <c r="L25" s="50"/>
      <c r="N25" s="50"/>
      <c r="O25" s="50"/>
      <c r="P25" s="50"/>
      <c r="Q25" s="50"/>
      <c r="R25" s="50"/>
      <c r="S25" s="50"/>
      <c r="T25" s="50"/>
      <c r="U25" s="50"/>
      <c r="V25" s="50"/>
      <c r="W25" s="50"/>
      <c r="X25" s="50"/>
    </row>
    <row r="26" spans="1:35" x14ac:dyDescent="0.3">
      <c r="A26"/>
      <c r="B26"/>
      <c r="C26"/>
      <c r="D26"/>
      <c r="E26"/>
      <c r="F26"/>
      <c r="G26"/>
      <c r="H26"/>
      <c r="I26"/>
      <c r="J26"/>
      <c r="K26"/>
      <c r="L26"/>
      <c r="M26"/>
      <c r="N26"/>
      <c r="O26"/>
      <c r="P26"/>
      <c r="Q26"/>
      <c r="R26"/>
      <c r="S26"/>
      <c r="T26"/>
      <c r="U26"/>
      <c r="V26"/>
      <c r="W26"/>
      <c r="X26"/>
      <c r="Y26"/>
      <c r="Z26"/>
      <c r="AA26"/>
      <c r="AB26"/>
      <c r="AC26"/>
      <c r="AD26"/>
      <c r="AE26"/>
      <c r="AF26"/>
      <c r="AG26"/>
      <c r="AH26"/>
      <c r="AI26"/>
    </row>
    <row r="27" spans="1:35" hidden="1" x14ac:dyDescent="0.3">
      <c r="C27" s="1">
        <v>600</v>
      </c>
      <c r="D27" s="1">
        <v>600</v>
      </c>
      <c r="E27" s="1">
        <v>1080</v>
      </c>
      <c r="F27" s="1">
        <v>1080</v>
      </c>
      <c r="G27" s="1">
        <f>C27*2</f>
        <v>1200</v>
      </c>
      <c r="H27" s="1">
        <f>D27*2</f>
        <v>1200</v>
      </c>
      <c r="I27" s="1">
        <f>D27+E27</f>
        <v>1680</v>
      </c>
      <c r="J27" s="1">
        <f>D27+E27</f>
        <v>1680</v>
      </c>
      <c r="K27" s="1">
        <f>2*E27</f>
        <v>2160</v>
      </c>
      <c r="L27" s="1">
        <f>2*F27</f>
        <v>2160</v>
      </c>
    </row>
    <row r="28" spans="1:35" x14ac:dyDescent="0.3">
      <c r="A28"/>
      <c r="B28"/>
      <c r="C28"/>
      <c r="D28"/>
      <c r="E28"/>
      <c r="F28"/>
      <c r="G28"/>
      <c r="H28"/>
      <c r="I28"/>
      <c r="J28"/>
      <c r="K28"/>
      <c r="L28"/>
      <c r="M28"/>
      <c r="N28"/>
      <c r="O28"/>
      <c r="P28"/>
      <c r="Q28"/>
      <c r="R28"/>
      <c r="S28"/>
      <c r="T28"/>
      <c r="U28"/>
      <c r="V28"/>
      <c r="W28"/>
      <c r="X28"/>
      <c r="Y28"/>
      <c r="Z28"/>
      <c r="AA28"/>
      <c r="AB28"/>
      <c r="AC28"/>
      <c r="AD28"/>
      <c r="AE28"/>
      <c r="AF28"/>
      <c r="AG28"/>
      <c r="AH28"/>
      <c r="AI28"/>
    </row>
    <row r="29" spans="1:35" x14ac:dyDescent="0.3">
      <c r="A29"/>
      <c r="B29"/>
      <c r="C29"/>
      <c r="D29"/>
      <c r="E29"/>
      <c r="F29"/>
      <c r="G29"/>
      <c r="H29"/>
      <c r="I29"/>
      <c r="J29"/>
      <c r="K29"/>
      <c r="L29"/>
      <c r="M29"/>
      <c r="N29"/>
      <c r="O29"/>
      <c r="P29"/>
      <c r="Q29"/>
      <c r="R29"/>
      <c r="S29"/>
      <c r="T29"/>
      <c r="U29"/>
      <c r="V29"/>
      <c r="W29"/>
      <c r="X29"/>
      <c r="Y29"/>
      <c r="Z29"/>
      <c r="AA29"/>
      <c r="AB29"/>
      <c r="AC29"/>
      <c r="AD29"/>
      <c r="AE29"/>
      <c r="AF29"/>
      <c r="AG29"/>
      <c r="AH29"/>
      <c r="AI29"/>
    </row>
    <row r="78" spans="4:21" x14ac:dyDescent="0.3">
      <c r="D78" s="51">
        <v>1.6519999999999999</v>
      </c>
      <c r="E78" s="51"/>
      <c r="F78" s="51">
        <v>1.595</v>
      </c>
      <c r="G78" s="52"/>
      <c r="R78" s="53">
        <v>1.0149999999999999</v>
      </c>
      <c r="S78" s="53"/>
      <c r="T78" s="53">
        <v>1.016</v>
      </c>
      <c r="U78" s="54"/>
    </row>
    <row r="79" spans="4:21" x14ac:dyDescent="0.3">
      <c r="D79" s="51">
        <v>1.593</v>
      </c>
      <c r="E79" s="51"/>
      <c r="F79" s="51">
        <v>1.573</v>
      </c>
      <c r="G79" s="52"/>
      <c r="R79" s="53">
        <v>1.0089999999999999</v>
      </c>
      <c r="S79" s="53"/>
      <c r="T79" s="53">
        <v>1.0129999999999999</v>
      </c>
      <c r="U79" s="54"/>
    </row>
    <row r="80" spans="4:21" x14ac:dyDescent="0.3">
      <c r="D80" s="51">
        <v>1.498</v>
      </c>
      <c r="E80" s="51"/>
      <c r="F80" s="51">
        <v>1.4810000000000001</v>
      </c>
      <c r="G80" s="52"/>
      <c r="R80" s="53">
        <v>1.0069999999999999</v>
      </c>
      <c r="S80" s="53"/>
      <c r="T80" s="53">
        <v>1.008</v>
      </c>
      <c r="U80" s="54"/>
    </row>
    <row r="81" spans="4:21" x14ac:dyDescent="0.3">
      <c r="D81" s="51">
        <v>1.385</v>
      </c>
      <c r="E81" s="51"/>
      <c r="F81" s="51">
        <v>1.3680000000000001</v>
      </c>
      <c r="G81" s="52"/>
      <c r="R81" s="53">
        <v>1.0029999999999999</v>
      </c>
      <c r="S81" s="53"/>
      <c r="T81" s="53">
        <v>1.0049999999999999</v>
      </c>
      <c r="U81" s="54"/>
    </row>
    <row r="82" spans="4:21" x14ac:dyDescent="0.3">
      <c r="D82" s="51">
        <v>1.256</v>
      </c>
      <c r="E82" s="51"/>
      <c r="F82" s="51">
        <v>1.2410000000000001</v>
      </c>
      <c r="G82" s="52"/>
      <c r="R82" s="53">
        <v>1</v>
      </c>
      <c r="S82" s="53"/>
      <c r="T82" s="53">
        <v>1.002</v>
      </c>
      <c r="U82" s="54"/>
    </row>
  </sheetData>
  <sheetProtection algorithmName="SHA-512" hashValue="RGErOubqju8zOQeF+s5XkUyq7bgO8MjifCnshYWqk72e4RjeOUB5szRZeAEypmOB7d1WT5kp/wd8Xm5QlQwdDw==" saltValue="ExGXeRtMCwh472pvZR5efA==" spinCount="100000" sheet="1" formatCells="0" formatColumns="0" formatRows="0" insertColumns="0" insertRows="0" insertHyperlinks="0" deleteColumns="0" deleteRows="0" sort="0" autoFilter="0" pivotTables="0"/>
  <mergeCells count="19">
    <mergeCell ref="W16:X16"/>
    <mergeCell ref="B23:L25"/>
    <mergeCell ref="N23:X25"/>
    <mergeCell ref="I16:J16"/>
    <mergeCell ref="K16:L16"/>
    <mergeCell ref="O16:P16"/>
    <mergeCell ref="Q16:R16"/>
    <mergeCell ref="S16:T16"/>
    <mergeCell ref="U16:V16"/>
    <mergeCell ref="I6:S9"/>
    <mergeCell ref="B13:F13"/>
    <mergeCell ref="N13:S13"/>
    <mergeCell ref="B15:B17"/>
    <mergeCell ref="C15:L15"/>
    <mergeCell ref="N15:N17"/>
    <mergeCell ref="O15:X15"/>
    <mergeCell ref="C16:D16"/>
    <mergeCell ref="E16:F16"/>
    <mergeCell ref="G16:H16"/>
  </mergeCells>
  <conditionalFormatting sqref="C18:L22">
    <cfRule type="expression" dxfId="7" priority="1" stopIfTrue="1">
      <formula>$X$2&lt;$X$3</formula>
    </cfRule>
    <cfRule type="expression" dxfId="6" priority="2" stopIfTrue="1">
      <formula>C$14&gt;$X$10</formula>
    </cfRule>
    <cfRule type="cellIs" dxfId="5" priority="3" stopIfTrue="1" operator="between">
      <formula>$Y$8</formula>
      <formula>$Y$9</formula>
    </cfRule>
  </conditionalFormatting>
  <conditionalFormatting sqref="O18:X22">
    <cfRule type="expression" dxfId="4" priority="4" stopIfTrue="1">
      <formula>$X$2&gt;$X$3</formula>
    </cfRule>
    <cfRule type="expression" dxfId="3" priority="5" stopIfTrue="1">
      <formula>O$14&gt;$X$10</formula>
    </cfRule>
    <cfRule type="cellIs" dxfId="2" priority="6" stopIfTrue="1" operator="between">
      <formula>$Y$8</formula>
      <formula>$Y$9</formula>
    </cfRule>
  </conditionalFormatting>
  <conditionalFormatting sqref="Y21:AI22">
    <cfRule type="expression" dxfId="1" priority="7" stopIfTrue="1">
      <formula>Y$13&gt;$X$10</formula>
    </cfRule>
    <cfRule type="cellIs" dxfId="0" priority="8" stopIfTrue="1" operator="between">
      <formula>$Y$8</formula>
      <formula>$Y$9</formula>
    </cfRule>
  </conditionalFormatting>
  <dataValidations count="1">
    <dataValidation type="list" allowBlank="1" showInputMessage="1" showErrorMessage="1" sqref="JU65242 WWG982746 WMK982746 WCO982746 VSS982746 VIW982746 UZA982746 UPE982746 UFI982746 TVM982746 TLQ982746 TBU982746 SRY982746 SIC982746 RYG982746 ROK982746 REO982746 QUS982746 QKW982746 QBA982746 PRE982746 PHI982746 OXM982746 ONQ982746 ODU982746 NTY982746 NKC982746 NAG982746 MQK982746 MGO982746 LWS982746 LMW982746 LDA982746 KTE982746 KJI982746 JZM982746 JPQ982746 JFU982746 IVY982746 IMC982746 ICG982746 HSK982746 HIO982746 GYS982746 GOW982746 GFA982746 FVE982746 FLI982746 FBM982746 ERQ982746 EHU982746 DXY982746 DOC982746 DEG982746 CUK982746 CKO982746 CAS982746 BQW982746 BHA982746 AXE982746 ANI982746 ADM982746 TQ982746 JU982746 G982738:H982738 WWG917210 WMK917210 WCO917210 VSS917210 VIW917210 UZA917210 UPE917210 UFI917210 TVM917210 TLQ917210 TBU917210 SRY917210 SIC917210 RYG917210 ROK917210 REO917210 QUS917210 QKW917210 QBA917210 PRE917210 PHI917210 OXM917210 ONQ917210 ODU917210 NTY917210 NKC917210 NAG917210 MQK917210 MGO917210 LWS917210 LMW917210 LDA917210 KTE917210 KJI917210 JZM917210 JPQ917210 JFU917210 IVY917210 IMC917210 ICG917210 HSK917210 HIO917210 GYS917210 GOW917210 GFA917210 FVE917210 FLI917210 FBM917210 ERQ917210 EHU917210 DXY917210 DOC917210 DEG917210 CUK917210 CKO917210 CAS917210 BQW917210 BHA917210 AXE917210 ANI917210 ADM917210 TQ917210 JU917210 G917202:H917202 WWG851674 WMK851674 WCO851674 VSS851674 VIW851674 UZA851674 UPE851674 UFI851674 TVM851674 TLQ851674 TBU851674 SRY851674 SIC851674 RYG851674 ROK851674 REO851674 QUS851674 QKW851674 QBA851674 PRE851674 PHI851674 OXM851674 ONQ851674 ODU851674 NTY851674 NKC851674 NAG851674 MQK851674 MGO851674 LWS851674 LMW851674 LDA851674 KTE851674 KJI851674 JZM851674 JPQ851674 JFU851674 IVY851674 IMC851674 ICG851674 HSK851674 HIO851674 GYS851674 GOW851674 GFA851674 FVE851674 FLI851674 FBM851674 ERQ851674 EHU851674 DXY851674 DOC851674 DEG851674 CUK851674 CKO851674 CAS851674 BQW851674 BHA851674 AXE851674 ANI851674 ADM851674 TQ851674 JU851674 G851666:H851666 WWG786138 WMK786138 WCO786138 VSS786138 VIW786138 UZA786138 UPE786138 UFI786138 TVM786138 TLQ786138 TBU786138 SRY786138 SIC786138 RYG786138 ROK786138 REO786138 QUS786138 QKW786138 QBA786138 PRE786138 PHI786138 OXM786138 ONQ786138 ODU786138 NTY786138 NKC786138 NAG786138 MQK786138 MGO786138 LWS786138 LMW786138 LDA786138 KTE786138 KJI786138 JZM786138 JPQ786138 JFU786138 IVY786138 IMC786138 ICG786138 HSK786138 HIO786138 GYS786138 GOW786138 GFA786138 FVE786138 FLI786138 FBM786138 ERQ786138 EHU786138 DXY786138 DOC786138 DEG786138 CUK786138 CKO786138 CAS786138 BQW786138 BHA786138 AXE786138 ANI786138 ADM786138 TQ786138 JU786138 G786130:H786130 WWG720602 WMK720602 WCO720602 VSS720602 VIW720602 UZA720602 UPE720602 UFI720602 TVM720602 TLQ720602 TBU720602 SRY720602 SIC720602 RYG720602 ROK720602 REO720602 QUS720602 QKW720602 QBA720602 PRE720602 PHI720602 OXM720602 ONQ720602 ODU720602 NTY720602 NKC720602 NAG720602 MQK720602 MGO720602 LWS720602 LMW720602 LDA720602 KTE720602 KJI720602 JZM720602 JPQ720602 JFU720602 IVY720602 IMC720602 ICG720602 HSK720602 HIO720602 GYS720602 GOW720602 GFA720602 FVE720602 FLI720602 FBM720602 ERQ720602 EHU720602 DXY720602 DOC720602 DEG720602 CUK720602 CKO720602 CAS720602 BQW720602 BHA720602 AXE720602 ANI720602 ADM720602 TQ720602 JU720602 G720594:H720594 WWG655066 WMK655066 WCO655066 VSS655066 VIW655066 UZA655066 UPE655066 UFI655066 TVM655066 TLQ655066 TBU655066 SRY655066 SIC655066 RYG655066 ROK655066 REO655066 QUS655066 QKW655066 QBA655066 PRE655066 PHI655066 OXM655066 ONQ655066 ODU655066 NTY655066 NKC655066 NAG655066 MQK655066 MGO655066 LWS655066 LMW655066 LDA655066 KTE655066 KJI655066 JZM655066 JPQ655066 JFU655066 IVY655066 IMC655066 ICG655066 HSK655066 HIO655066 GYS655066 GOW655066 GFA655066 FVE655066 FLI655066 FBM655066 ERQ655066 EHU655066 DXY655066 DOC655066 DEG655066 CUK655066 CKO655066 CAS655066 BQW655066 BHA655066 AXE655066 ANI655066 ADM655066 TQ655066 JU655066 G655058:H655058 WWG589530 WMK589530 WCO589530 VSS589530 VIW589530 UZA589530 UPE589530 UFI589530 TVM589530 TLQ589530 TBU589530 SRY589530 SIC589530 RYG589530 ROK589530 REO589530 QUS589530 QKW589530 QBA589530 PRE589530 PHI589530 OXM589530 ONQ589530 ODU589530 NTY589530 NKC589530 NAG589530 MQK589530 MGO589530 LWS589530 LMW589530 LDA589530 KTE589530 KJI589530 JZM589530 JPQ589530 JFU589530 IVY589530 IMC589530 ICG589530 HSK589530 HIO589530 GYS589530 GOW589530 GFA589530 FVE589530 FLI589530 FBM589530 ERQ589530 EHU589530 DXY589530 DOC589530 DEG589530 CUK589530 CKO589530 CAS589530 BQW589530 BHA589530 AXE589530 ANI589530 ADM589530 TQ589530 JU589530 G589522:H589522 WWG523994 WMK523994 WCO523994 VSS523994 VIW523994 UZA523994 UPE523994 UFI523994 TVM523994 TLQ523994 TBU523994 SRY523994 SIC523994 RYG523994 ROK523994 REO523994 QUS523994 QKW523994 QBA523994 PRE523994 PHI523994 OXM523994 ONQ523994 ODU523994 NTY523994 NKC523994 NAG523994 MQK523994 MGO523994 LWS523994 LMW523994 LDA523994 KTE523994 KJI523994 JZM523994 JPQ523994 JFU523994 IVY523994 IMC523994 ICG523994 HSK523994 HIO523994 GYS523994 GOW523994 GFA523994 FVE523994 FLI523994 FBM523994 ERQ523994 EHU523994 DXY523994 DOC523994 DEG523994 CUK523994 CKO523994 CAS523994 BQW523994 BHA523994 AXE523994 ANI523994 ADM523994 TQ523994 JU523994 G523986:H523986 WWG458458 WMK458458 WCO458458 VSS458458 VIW458458 UZA458458 UPE458458 UFI458458 TVM458458 TLQ458458 TBU458458 SRY458458 SIC458458 RYG458458 ROK458458 REO458458 QUS458458 QKW458458 QBA458458 PRE458458 PHI458458 OXM458458 ONQ458458 ODU458458 NTY458458 NKC458458 NAG458458 MQK458458 MGO458458 LWS458458 LMW458458 LDA458458 KTE458458 KJI458458 JZM458458 JPQ458458 JFU458458 IVY458458 IMC458458 ICG458458 HSK458458 HIO458458 GYS458458 GOW458458 GFA458458 FVE458458 FLI458458 FBM458458 ERQ458458 EHU458458 DXY458458 DOC458458 DEG458458 CUK458458 CKO458458 CAS458458 BQW458458 BHA458458 AXE458458 ANI458458 ADM458458 TQ458458 JU458458 G458450:H458450 WWG392922 WMK392922 WCO392922 VSS392922 VIW392922 UZA392922 UPE392922 UFI392922 TVM392922 TLQ392922 TBU392922 SRY392922 SIC392922 RYG392922 ROK392922 REO392922 QUS392922 QKW392922 QBA392922 PRE392922 PHI392922 OXM392922 ONQ392922 ODU392922 NTY392922 NKC392922 NAG392922 MQK392922 MGO392922 LWS392922 LMW392922 LDA392922 KTE392922 KJI392922 JZM392922 JPQ392922 JFU392922 IVY392922 IMC392922 ICG392922 HSK392922 HIO392922 GYS392922 GOW392922 GFA392922 FVE392922 FLI392922 FBM392922 ERQ392922 EHU392922 DXY392922 DOC392922 DEG392922 CUK392922 CKO392922 CAS392922 BQW392922 BHA392922 AXE392922 ANI392922 ADM392922 TQ392922 JU392922 G392914:H392914 WWG327386 WMK327386 WCO327386 VSS327386 VIW327386 UZA327386 UPE327386 UFI327386 TVM327386 TLQ327386 TBU327386 SRY327386 SIC327386 RYG327386 ROK327386 REO327386 QUS327386 QKW327386 QBA327386 PRE327386 PHI327386 OXM327386 ONQ327386 ODU327386 NTY327386 NKC327386 NAG327386 MQK327386 MGO327386 LWS327386 LMW327386 LDA327386 KTE327386 KJI327386 JZM327386 JPQ327386 JFU327386 IVY327386 IMC327386 ICG327386 HSK327386 HIO327386 GYS327386 GOW327386 GFA327386 FVE327386 FLI327386 FBM327386 ERQ327386 EHU327386 DXY327386 DOC327386 DEG327386 CUK327386 CKO327386 CAS327386 BQW327386 BHA327386 AXE327386 ANI327386 ADM327386 TQ327386 JU327386 G327378:H327378 WWG261850 WMK261850 WCO261850 VSS261850 VIW261850 UZA261850 UPE261850 UFI261850 TVM261850 TLQ261850 TBU261850 SRY261850 SIC261850 RYG261850 ROK261850 REO261850 QUS261850 QKW261850 QBA261850 PRE261850 PHI261850 OXM261850 ONQ261850 ODU261850 NTY261850 NKC261850 NAG261850 MQK261850 MGO261850 LWS261850 LMW261850 LDA261850 KTE261850 KJI261850 JZM261850 JPQ261850 JFU261850 IVY261850 IMC261850 ICG261850 HSK261850 HIO261850 GYS261850 GOW261850 GFA261850 FVE261850 FLI261850 FBM261850 ERQ261850 EHU261850 DXY261850 DOC261850 DEG261850 CUK261850 CKO261850 CAS261850 BQW261850 BHA261850 AXE261850 ANI261850 ADM261850 TQ261850 JU261850 G261842:H261842 WWG196314 WMK196314 WCO196314 VSS196314 VIW196314 UZA196314 UPE196314 UFI196314 TVM196314 TLQ196314 TBU196314 SRY196314 SIC196314 RYG196314 ROK196314 REO196314 QUS196314 QKW196314 QBA196314 PRE196314 PHI196314 OXM196314 ONQ196314 ODU196314 NTY196314 NKC196314 NAG196314 MQK196314 MGO196314 LWS196314 LMW196314 LDA196314 KTE196314 KJI196314 JZM196314 JPQ196314 JFU196314 IVY196314 IMC196314 ICG196314 HSK196314 HIO196314 GYS196314 GOW196314 GFA196314 FVE196314 FLI196314 FBM196314 ERQ196314 EHU196314 DXY196314 DOC196314 DEG196314 CUK196314 CKO196314 CAS196314 BQW196314 BHA196314 AXE196314 ANI196314 ADM196314 TQ196314 JU196314 G196306:H196306 WWG130778 WMK130778 WCO130778 VSS130778 VIW130778 UZA130778 UPE130778 UFI130778 TVM130778 TLQ130778 TBU130778 SRY130778 SIC130778 RYG130778 ROK130778 REO130778 QUS130778 QKW130778 QBA130778 PRE130778 PHI130778 OXM130778 ONQ130778 ODU130778 NTY130778 NKC130778 NAG130778 MQK130778 MGO130778 LWS130778 LMW130778 LDA130778 KTE130778 KJI130778 JZM130778 JPQ130778 JFU130778 IVY130778 IMC130778 ICG130778 HSK130778 HIO130778 GYS130778 GOW130778 GFA130778 FVE130778 FLI130778 FBM130778 ERQ130778 EHU130778 DXY130778 DOC130778 DEG130778 CUK130778 CKO130778 CAS130778 BQW130778 BHA130778 AXE130778 ANI130778 ADM130778 TQ130778 JU130778 G130770:H130770 WWG65242 WMK65242 WCO65242 VSS65242 VIW65242 UZA65242 UPE65242 UFI65242 TVM65242 TLQ65242 TBU65242 SRY65242 SIC65242 RYG65242 ROK65242 REO65242 QUS65242 QKW65242 QBA65242 PRE65242 PHI65242 OXM65242 ONQ65242 ODU65242 NTY65242 NKC65242 NAG65242 MQK65242 MGO65242 LWS65242 LMW65242 LDA65242 KTE65242 KJI65242 JZM65242 JPQ65242 JFU65242 IVY65242 IMC65242 ICG65242 HSK65242 HIO65242 GYS65242 GOW65242 GFA65242 FVE65242 FLI65242 FBM65242 ERQ65242 EHU65242 DXY65242 DOC65242 DEG65242 CUK65242 CKO65242 CAS65242 BQW65242 BHA65242 AXE65242 ANI65242 ADM65242 TQ65242 G65234:H65234 WMH10:WMH11 WCM12:WCM14 WCL10:WCL11 VSQ12:VSQ14 VSP10:VSP11 VIU12:VIU14 VIT10:VIT11 UYY12:UYY14 UYX10:UYX11 UPC12:UPC14 UPB10:UPB11 UFG12:UFG14 UFF10:UFF11 TVK12:TVK14 TVJ10:TVJ11 TLO12:TLO14 TLN10:TLN11 TBS12:TBS14 TBR10:TBR11 SRW12:SRW14 SRV10:SRV11 SIA12:SIA14 SHZ10:SHZ11 RYE12:RYE14 RYD10:RYD11 ROI12:ROI14 ROH10:ROH11 REM12:REM14 REL10:REL11 QUQ12:QUQ14 QUP10:QUP11 QKU12:QKU14 QKT10:QKT11 QAY12:QAY14 QAX10:QAX11 PRC12:PRC14 PRB10:PRB11 PHG12:PHG14 PHF10:PHF11 OXK12:OXK14 OXJ10:OXJ11 ONO12:ONO14 ONN10:ONN11 ODS12:ODS14 ODR10:ODR11 NTW12:NTW14 NTV10:NTV11 NKA12:NKA14 NJZ10:NJZ11 NAE12:NAE14 NAD10:NAD11 MQI12:MQI14 MQH10:MQH11 MGM12:MGM14 MGL10:MGL11 LWQ12:LWQ14 LWP10:LWP11 LMU12:LMU14 LMT10:LMT11 LCY12:LCY14 LCX10:LCX11 KTC12:KTC14 KTB10:KTB11 KJG12:KJG14 KJF10:KJF11 JZK12:JZK14 JZJ10:JZJ11 JPO12:JPO14 JPN10:JPN11 JFS12:JFS14 JFR10:JFR11 IVW12:IVW14 IVV10:IVV11 IMA12:IMA14 ILZ10:ILZ11 ICE12:ICE14 ICD10:ICD11 HSI12:HSI14 HSH10:HSH11 HIM12:HIM14 HIL10:HIL11 GYQ12:GYQ14 GYP10:GYP11 GOU12:GOU14 GOT10:GOT11 GEY12:GEY14 GEX10:GEX11 FVC12:FVC14 FVB10:FVB11 FLG12:FLG14 FLF10:FLF11 FBK12:FBK14 FBJ10:FBJ11 ERO12:ERO14 ERN10:ERN11 EHS12:EHS14 EHR10:EHR11 DXW12:DXW14 DXV10:DXV11 DOA12:DOA14 DNZ10:DNZ11 DEE12:DEE14 DED10:DED11 CUI12:CUI14 CUH10:CUH11 CKM12:CKM14 CKL10:CKL11 CAQ12:CAQ14 CAP10:CAP11 BQU12:BQU14 BQT10:BQT11 BGY12:BGY14 BGX10:BGX11 AXC12:AXC14 AXB10:AXB11 ANG12:ANG14 ANF10:ANF11 ADK12:ADK14 ADJ10:ADJ11 TO12:TO14 TN10:TN11 JS12:JS14 JR10:JR11 WWE12:WWE14 WWD10:WWD11 WMI12:WMI14" xr:uid="{7F281107-8039-4CF2-803D-FF2A86EAF995}">
      <formula1>#REF!</formula1>
    </dataValidation>
  </dataValidations>
  <printOptions horizontalCentered="1"/>
  <pageMargins left="0.39370078740157483" right="0.39370078740157483" top="0.94488188976377963" bottom="0.74803149606299213" header="0" footer="0"/>
  <pageSetup scale="59" orientation="landscape"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FCH select LT</vt:lpstr>
      <vt:lpstr>'FCH select LT'!Print_Area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Donatas Grigonis</cp:lastModifiedBy>
  <dcterms:created xsi:type="dcterms:W3CDTF">2025-04-05T09:35:42Z</dcterms:created>
  <dcterms:modified xsi:type="dcterms:W3CDTF">2025-04-05T09:36:17Z</dcterms:modified>
</cp:coreProperties>
</file>